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1370" windowHeight="3060" tabRatio="601" activeTab="2"/>
  </bookViews>
  <sheets>
    <sheet name="Титульный лист" sheetId="1" r:id="rId1"/>
    <sheet name="Пояснительная записка" sheetId="6" r:id="rId2"/>
    <sheet name="План учебного процесса" sheetId="2" r:id="rId3"/>
    <sheet name="Кабинеты" sheetId="3" state="hidden" r:id="rId4"/>
    <sheet name="Календарный график" sheetId="7" r:id="rId5"/>
    <sheet name="Лист1" sheetId="8" r:id="rId6"/>
  </sheets>
  <calcPr calcId="144525"/>
</workbook>
</file>

<file path=xl/calcChain.xml><?xml version="1.0" encoding="utf-8"?>
<calcChain xmlns="http://schemas.openxmlformats.org/spreadsheetml/2006/main">
  <c r="AA25" i="2" l="1"/>
  <c r="BE24" i="2" l="1"/>
  <c r="BC24" i="2" s="1"/>
  <c r="AY24" i="2"/>
  <c r="AW24" i="2" s="1"/>
  <c r="AQ24" i="2"/>
  <c r="AM24" i="2"/>
  <c r="AK24" i="2" s="1"/>
  <c r="AE24" i="2"/>
  <c r="Y24" i="2"/>
  <c r="W24" i="2"/>
  <c r="T24" i="2"/>
  <c r="U24" i="2" s="1"/>
  <c r="S24" i="2"/>
  <c r="Q24" i="2"/>
  <c r="BE23" i="2"/>
  <c r="BC23" i="2"/>
  <c r="AY23" i="2"/>
  <c r="AW23" i="2"/>
  <c r="AS23" i="2"/>
  <c r="AQ23" i="2"/>
  <c r="AM23" i="2"/>
  <c r="AK23" i="2"/>
  <c r="AE23" i="2"/>
  <c r="Y23" i="2"/>
  <c r="W23" i="2"/>
  <c r="T23" i="2"/>
  <c r="U23" i="2" s="1"/>
  <c r="S23" i="2"/>
  <c r="Q23" i="2" l="1"/>
  <c r="AQ53" i="2" l="1"/>
  <c r="S53" i="2" l="1"/>
  <c r="W53" i="2"/>
  <c r="T53" i="2" s="1"/>
  <c r="U53" i="2" l="1"/>
  <c r="Q53" i="2"/>
  <c r="AF60" i="2"/>
  <c r="BD20" i="2"/>
  <c r="AX20" i="2"/>
  <c r="AR20" i="2"/>
  <c r="AL20" i="2"/>
  <c r="Z20" i="2"/>
  <c r="AF20" i="2"/>
  <c r="AH20" i="2"/>
  <c r="AZ65" i="2"/>
  <c r="BI76" i="2" l="1"/>
  <c r="BI77" i="2"/>
  <c r="Q32" i="2" l="1"/>
  <c r="X63" i="2" l="1"/>
  <c r="T63" i="2"/>
  <c r="R20" i="2" l="1"/>
  <c r="R47" i="2"/>
  <c r="R57" i="2"/>
  <c r="BD65" i="2" l="1"/>
  <c r="AX65" i="2"/>
  <c r="AR65" i="2"/>
  <c r="AL65" i="2"/>
  <c r="AF65" i="2"/>
  <c r="Z65" i="2"/>
  <c r="BD60" i="2"/>
  <c r="AX60" i="2"/>
  <c r="AR60" i="2"/>
  <c r="BD47" i="2" l="1"/>
  <c r="AX47" i="2"/>
  <c r="AR47" i="2"/>
  <c r="AL47" i="2"/>
  <c r="Z47" i="2"/>
  <c r="AF47" i="2"/>
  <c r="Z59" i="2"/>
  <c r="Z57" i="2" s="1"/>
  <c r="AF59" i="2"/>
  <c r="AF57" i="2" s="1"/>
  <c r="AF46" i="2" s="1"/>
  <c r="AL59" i="2"/>
  <c r="AL57" i="2" s="1"/>
  <c r="R71" i="2"/>
  <c r="BE70" i="2"/>
  <c r="BC70" i="2" s="1"/>
  <c r="T70" i="2"/>
  <c r="T68" i="2"/>
  <c r="T69" i="2"/>
  <c r="T64" i="2"/>
  <c r="BC80" i="2"/>
  <c r="BC79" i="2"/>
  <c r="BC78" i="2"/>
  <c r="AW80" i="2"/>
  <c r="AW79" i="2"/>
  <c r="AW78" i="2"/>
  <c r="AQ80" i="2"/>
  <c r="AQ79" i="2"/>
  <c r="AQ78" i="2"/>
  <c r="AK80" i="2"/>
  <c r="AK79" i="2"/>
  <c r="AK78" i="2"/>
  <c r="AE80" i="2"/>
  <c r="AE79" i="2"/>
  <c r="AE78" i="2"/>
  <c r="Y80" i="2"/>
  <c r="Y79" i="2"/>
  <c r="Y78" i="2"/>
  <c r="AR59" i="2"/>
  <c r="AR57" i="2" s="1"/>
  <c r="AX59" i="2"/>
  <c r="AX57" i="2" s="1"/>
  <c r="AX46" i="2" s="1"/>
  <c r="BD59" i="2"/>
  <c r="BD57" i="2" s="1"/>
  <c r="S33" i="2"/>
  <c r="W33" i="2"/>
  <c r="T33" i="2" s="1"/>
  <c r="U33" i="2" s="1"/>
  <c r="AA33" i="2"/>
  <c r="Y33" i="2" s="1"/>
  <c r="AG33" i="2"/>
  <c r="AE33" i="2" s="1"/>
  <c r="AM33" i="2"/>
  <c r="AK33" i="2" s="1"/>
  <c r="AS33" i="2"/>
  <c r="AQ33" i="2" s="1"/>
  <c r="AY33" i="2"/>
  <c r="AW33" i="2" s="1"/>
  <c r="BE33" i="2"/>
  <c r="BC33" i="2" s="1"/>
  <c r="AS25" i="2"/>
  <c r="AQ25" i="2" s="1"/>
  <c r="AM25" i="2"/>
  <c r="AK25" i="2" s="1"/>
  <c r="AG25" i="2"/>
  <c r="AE25" i="2" s="1"/>
  <c r="Y25" i="2"/>
  <c r="X69" i="2"/>
  <c r="Q69" i="2" s="1"/>
  <c r="X68" i="2"/>
  <c r="X64" i="2"/>
  <c r="Q64" i="2" s="1"/>
  <c r="W67" i="2"/>
  <c r="T67" i="2" s="1"/>
  <c r="W62" i="2"/>
  <c r="T62" i="2" s="1"/>
  <c r="W50" i="2"/>
  <c r="T50" i="2" s="1"/>
  <c r="U50" i="2" s="1"/>
  <c r="W51" i="2"/>
  <c r="T51" i="2" s="1"/>
  <c r="W52" i="2"/>
  <c r="T52" i="2" s="1"/>
  <c r="U52" i="2" s="1"/>
  <c r="W54" i="2"/>
  <c r="T54" i="2" s="1"/>
  <c r="W55" i="2"/>
  <c r="T55" i="2" s="1"/>
  <c r="U55" i="2" s="1"/>
  <c r="W56" i="2"/>
  <c r="T56" i="2" s="1"/>
  <c r="U56" i="2" s="1"/>
  <c r="W49" i="2"/>
  <c r="T49" i="2" s="1"/>
  <c r="W42" i="2"/>
  <c r="T42" i="2" s="1"/>
  <c r="U42" i="2" s="1"/>
  <c r="W44" i="2"/>
  <c r="T44" i="2" s="1"/>
  <c r="U44" i="2" s="1"/>
  <c r="W40" i="2"/>
  <c r="T40" i="2" s="1"/>
  <c r="W25" i="2"/>
  <c r="T25" i="2" s="1"/>
  <c r="U25" i="2" s="1"/>
  <c r="W26" i="2"/>
  <c r="T26" i="2" s="1"/>
  <c r="U26" i="2" s="1"/>
  <c r="W27" i="2"/>
  <c r="T27" i="2" s="1"/>
  <c r="U27" i="2" s="1"/>
  <c r="W28" i="2"/>
  <c r="T28" i="2" s="1"/>
  <c r="U28" i="2" s="1"/>
  <c r="W29" i="2"/>
  <c r="T29" i="2" s="1"/>
  <c r="U29" i="2" s="1"/>
  <c r="W30" i="2"/>
  <c r="T30" i="2" s="1"/>
  <c r="U30" i="2" s="1"/>
  <c r="W31" i="2"/>
  <c r="T31" i="2" s="1"/>
  <c r="W34" i="2"/>
  <c r="T34" i="2" s="1"/>
  <c r="U34" i="2" s="1"/>
  <c r="W35" i="2"/>
  <c r="T35" i="2" s="1"/>
  <c r="U35" i="2" s="1"/>
  <c r="W36" i="2"/>
  <c r="T36" i="2" s="1"/>
  <c r="W37" i="2"/>
  <c r="T37" i="2" s="1"/>
  <c r="U37" i="2" s="1"/>
  <c r="W38" i="2"/>
  <c r="T38" i="2" s="1"/>
  <c r="U38" i="2" s="1"/>
  <c r="AA68" i="2"/>
  <c r="Y68" i="2" s="1"/>
  <c r="AG68" i="2"/>
  <c r="AE68" i="2" s="1"/>
  <c r="AM68" i="2"/>
  <c r="AK68" i="2" s="1"/>
  <c r="AS68" i="2"/>
  <c r="AQ68" i="2" s="1"/>
  <c r="AY68" i="2"/>
  <c r="AW68" i="2" s="1"/>
  <c r="BE68" i="2"/>
  <c r="BC68" i="2" s="1"/>
  <c r="AA69" i="2"/>
  <c r="Y69" i="2" s="1"/>
  <c r="AG69" i="2"/>
  <c r="AE69" i="2" s="1"/>
  <c r="AM69" i="2"/>
  <c r="AK69" i="2" s="1"/>
  <c r="AS69" i="2"/>
  <c r="AQ69" i="2" s="1"/>
  <c r="AY69" i="2"/>
  <c r="AW69" i="2" s="1"/>
  <c r="BE69" i="2"/>
  <c r="BC69" i="2" s="1"/>
  <c r="AA63" i="2"/>
  <c r="Y63" i="2" s="1"/>
  <c r="Y74" i="2" s="1"/>
  <c r="AG63" i="2"/>
  <c r="AE63" i="2" s="1"/>
  <c r="AM63" i="2"/>
  <c r="AK63" i="2" s="1"/>
  <c r="AS63" i="2"/>
  <c r="AQ63" i="2" s="1"/>
  <c r="AQ74" i="2" s="1"/>
  <c r="AY63" i="2"/>
  <c r="AW63" i="2" s="1"/>
  <c r="AW74" i="2" s="1"/>
  <c r="BE63" i="2"/>
  <c r="BC63" i="2" s="1"/>
  <c r="AA64" i="2"/>
  <c r="Y64" i="2" s="1"/>
  <c r="Y75" i="2" s="1"/>
  <c r="AG64" i="2"/>
  <c r="AE64" i="2" s="1"/>
  <c r="AE75" i="2" s="1"/>
  <c r="AM64" i="2"/>
  <c r="AK64" i="2" s="1"/>
  <c r="AS64" i="2"/>
  <c r="AQ64" i="2" s="1"/>
  <c r="AY64" i="2"/>
  <c r="AW64" i="2" s="1"/>
  <c r="AW75" i="2" s="1"/>
  <c r="BE64" i="2"/>
  <c r="BC64" i="2" s="1"/>
  <c r="BC75" i="2" s="1"/>
  <c r="BC67" i="2"/>
  <c r="AS67" i="2"/>
  <c r="AQ67" i="2" s="1"/>
  <c r="AM67" i="2"/>
  <c r="AK67" i="2" s="1"/>
  <c r="AG67" i="2"/>
  <c r="AE67" i="2" s="1"/>
  <c r="AA67" i="2"/>
  <c r="Y67" i="2" s="1"/>
  <c r="S67" i="2"/>
  <c r="BE62" i="2"/>
  <c r="BC62" i="2" s="1"/>
  <c r="AY62" i="2"/>
  <c r="AW62" i="2" s="1"/>
  <c r="AS62" i="2"/>
  <c r="AM62" i="2"/>
  <c r="AK62" i="2" s="1"/>
  <c r="AG62" i="2"/>
  <c r="AE62" i="2" s="1"/>
  <c r="AA62" i="2"/>
  <c r="Y62" i="2" s="1"/>
  <c r="S62" i="2"/>
  <c r="S50" i="2"/>
  <c r="Q50" i="2" s="1"/>
  <c r="AA50" i="2"/>
  <c r="Y50" i="2" s="1"/>
  <c r="AG50" i="2"/>
  <c r="AE50" i="2" s="1"/>
  <c r="AM50" i="2"/>
  <c r="AK50" i="2" s="1"/>
  <c r="AS50" i="2"/>
  <c r="AQ50" i="2" s="1"/>
  <c r="AY50" i="2"/>
  <c r="AW50" i="2" s="1"/>
  <c r="BE50" i="2"/>
  <c r="BC50" i="2" s="1"/>
  <c r="S51" i="2"/>
  <c r="AA51" i="2"/>
  <c r="Y51" i="2" s="1"/>
  <c r="AG51" i="2"/>
  <c r="AE51" i="2" s="1"/>
  <c r="AM51" i="2"/>
  <c r="AK51" i="2" s="1"/>
  <c r="AS51" i="2"/>
  <c r="AQ51" i="2" s="1"/>
  <c r="AY51" i="2"/>
  <c r="AW51" i="2" s="1"/>
  <c r="BE51" i="2"/>
  <c r="BC51" i="2" s="1"/>
  <c r="S52" i="2"/>
  <c r="Q52" i="2" s="1"/>
  <c r="AA52" i="2"/>
  <c r="Y52" i="2" s="1"/>
  <c r="AG52" i="2"/>
  <c r="AE52" i="2" s="1"/>
  <c r="AM52" i="2"/>
  <c r="AK52" i="2" s="1"/>
  <c r="AQ52" i="2"/>
  <c r="AY52" i="2"/>
  <c r="AW52" i="2" s="1"/>
  <c r="BE52" i="2"/>
  <c r="BC52" i="2" s="1"/>
  <c r="S54" i="2"/>
  <c r="AA54" i="2"/>
  <c r="Y54" i="2" s="1"/>
  <c r="AG54" i="2"/>
  <c r="AE54" i="2" s="1"/>
  <c r="AM54" i="2"/>
  <c r="AK54" i="2" s="1"/>
  <c r="AS54" i="2"/>
  <c r="AQ54" i="2" s="1"/>
  <c r="AY54" i="2"/>
  <c r="AW54" i="2" s="1"/>
  <c r="BE54" i="2"/>
  <c r="BC54" i="2" s="1"/>
  <c r="S55" i="2"/>
  <c r="Q55" i="2" s="1"/>
  <c r="AA55" i="2"/>
  <c r="Y55" i="2" s="1"/>
  <c r="AG55" i="2"/>
  <c r="AE55" i="2" s="1"/>
  <c r="AM55" i="2"/>
  <c r="AK55" i="2" s="1"/>
  <c r="AS55" i="2"/>
  <c r="AQ55" i="2" s="1"/>
  <c r="AY55" i="2"/>
  <c r="AW55" i="2" s="1"/>
  <c r="BE55" i="2"/>
  <c r="BC55" i="2" s="1"/>
  <c r="S56" i="2"/>
  <c r="Q56" i="2" s="1"/>
  <c r="AA56" i="2"/>
  <c r="Y56" i="2" s="1"/>
  <c r="AG56" i="2"/>
  <c r="AE56" i="2" s="1"/>
  <c r="AM56" i="2"/>
  <c r="AK56" i="2" s="1"/>
  <c r="AS56" i="2"/>
  <c r="AQ56" i="2" s="1"/>
  <c r="AY56" i="2"/>
  <c r="AW56" i="2" s="1"/>
  <c r="BE56" i="2"/>
  <c r="BC56" i="2" s="1"/>
  <c r="BE49" i="2"/>
  <c r="BC49" i="2" s="1"/>
  <c r="AY49" i="2"/>
  <c r="AW49" i="2" s="1"/>
  <c r="AS49" i="2"/>
  <c r="AQ49" i="2" s="1"/>
  <c r="AM49" i="2"/>
  <c r="AK49" i="2" s="1"/>
  <c r="AG49" i="2"/>
  <c r="AE49" i="2" s="1"/>
  <c r="AA49" i="2"/>
  <c r="Y49" i="2" s="1"/>
  <c r="S49" i="2"/>
  <c r="BE44" i="2"/>
  <c r="BC44" i="2" s="1"/>
  <c r="BE42" i="2"/>
  <c r="BC42" i="2" s="1"/>
  <c r="BE40" i="2"/>
  <c r="AY44" i="2"/>
  <c r="AW44" i="2" s="1"/>
  <c r="AW42" i="2"/>
  <c r="AS44" i="2"/>
  <c r="AQ44" i="2" s="1"/>
  <c r="AS42" i="2"/>
  <c r="AQ42" i="2" s="1"/>
  <c r="AM44" i="2"/>
  <c r="AK44" i="2" s="1"/>
  <c r="AM42" i="2"/>
  <c r="AK42" i="2" s="1"/>
  <c r="AM40" i="2"/>
  <c r="AK40" i="2" s="1"/>
  <c r="AG44" i="2"/>
  <c r="AE44" i="2" s="1"/>
  <c r="AG42" i="2"/>
  <c r="AE42" i="2" s="1"/>
  <c r="AG40" i="2"/>
  <c r="AE40" i="2" s="1"/>
  <c r="AA42" i="2"/>
  <c r="Y42" i="2" s="1"/>
  <c r="AA44" i="2"/>
  <c r="Y44" i="2" s="1"/>
  <c r="Y40" i="2"/>
  <c r="S42" i="2"/>
  <c r="S44" i="2"/>
  <c r="S40" i="2"/>
  <c r="S25" i="2"/>
  <c r="Q25" i="2" s="1"/>
  <c r="AY25" i="2"/>
  <c r="AW25" i="2" s="1"/>
  <c r="BE25" i="2"/>
  <c r="BC25" i="2" s="1"/>
  <c r="S26" i="2"/>
  <c r="AA26" i="2"/>
  <c r="Y26" i="2" s="1"/>
  <c r="AG26" i="2"/>
  <c r="AE26" i="2" s="1"/>
  <c r="AM26" i="2"/>
  <c r="AK26" i="2" s="1"/>
  <c r="AS26" i="2"/>
  <c r="AQ26" i="2" s="1"/>
  <c r="AY26" i="2"/>
  <c r="AW26" i="2" s="1"/>
  <c r="BE26" i="2"/>
  <c r="BC26" i="2" s="1"/>
  <c r="S27" i="2"/>
  <c r="Y27" i="2"/>
  <c r="AG27" i="2"/>
  <c r="AE27" i="2" s="1"/>
  <c r="AM27" i="2"/>
  <c r="AK27" i="2" s="1"/>
  <c r="AQ27" i="2"/>
  <c r="AW27" i="2"/>
  <c r="BE27" i="2"/>
  <c r="BC27" i="2" s="1"/>
  <c r="S28" i="2"/>
  <c r="Q28" i="2" s="1"/>
  <c r="AA28" i="2"/>
  <c r="Y28" i="2" s="1"/>
  <c r="AG28" i="2"/>
  <c r="AE28" i="2" s="1"/>
  <c r="AM28" i="2"/>
  <c r="AK28" i="2" s="1"/>
  <c r="AS28" i="2"/>
  <c r="AQ28" i="2" s="1"/>
  <c r="AY28" i="2"/>
  <c r="AW28" i="2" s="1"/>
  <c r="BE28" i="2"/>
  <c r="BC28" i="2" s="1"/>
  <c r="S29" i="2"/>
  <c r="Q29" i="2" s="1"/>
  <c r="AA29" i="2"/>
  <c r="Y29" i="2" s="1"/>
  <c r="AG29" i="2"/>
  <c r="AE29" i="2" s="1"/>
  <c r="AM29" i="2"/>
  <c r="AK29" i="2" s="1"/>
  <c r="AS29" i="2"/>
  <c r="AQ29" i="2" s="1"/>
  <c r="AY29" i="2"/>
  <c r="AW29" i="2" s="1"/>
  <c r="BE29" i="2"/>
  <c r="BC29" i="2" s="1"/>
  <c r="S30" i="2"/>
  <c r="Q30" i="2" s="1"/>
  <c r="AA30" i="2"/>
  <c r="Y30" i="2" s="1"/>
  <c r="AG30" i="2"/>
  <c r="AE30" i="2" s="1"/>
  <c r="AM30" i="2"/>
  <c r="AK30" i="2" s="1"/>
  <c r="AS30" i="2"/>
  <c r="AQ30" i="2" s="1"/>
  <c r="AY30" i="2"/>
  <c r="AW30" i="2" s="1"/>
  <c r="BE30" i="2"/>
  <c r="BC30" i="2" s="1"/>
  <c r="S31" i="2"/>
  <c r="AA31" i="2"/>
  <c r="Y31" i="2" s="1"/>
  <c r="AG31" i="2"/>
  <c r="AE31" i="2" s="1"/>
  <c r="AM31" i="2"/>
  <c r="AK31" i="2" s="1"/>
  <c r="AS31" i="2"/>
  <c r="AQ31" i="2" s="1"/>
  <c r="AY31" i="2"/>
  <c r="AW31" i="2" s="1"/>
  <c r="BE31" i="2"/>
  <c r="BC31" i="2" s="1"/>
  <c r="S34" i="2"/>
  <c r="Q34" i="2" s="1"/>
  <c r="Y34" i="2"/>
  <c r="AG34" i="2"/>
  <c r="AE34" i="2" s="1"/>
  <c r="AM34" i="2"/>
  <c r="AK34" i="2" s="1"/>
  <c r="AQ34" i="2"/>
  <c r="AY34" i="2"/>
  <c r="AW34" i="2" s="1"/>
  <c r="BE34" i="2"/>
  <c r="BC34" i="2" s="1"/>
  <c r="S35" i="2"/>
  <c r="Q35" i="2" s="1"/>
  <c r="Y35" i="2"/>
  <c r="AG35" i="2"/>
  <c r="AE35" i="2" s="1"/>
  <c r="AM35" i="2"/>
  <c r="AK35" i="2" s="1"/>
  <c r="AQ35" i="2"/>
  <c r="AW35" i="2"/>
  <c r="BE35" i="2"/>
  <c r="BC35" i="2" s="1"/>
  <c r="S36" i="2"/>
  <c r="AA36" i="2"/>
  <c r="Y36" i="2" s="1"/>
  <c r="AG36" i="2"/>
  <c r="AE36" i="2" s="1"/>
  <c r="AM36" i="2"/>
  <c r="AK36" i="2" s="1"/>
  <c r="AS36" i="2"/>
  <c r="AQ36" i="2" s="1"/>
  <c r="AY36" i="2"/>
  <c r="AW36" i="2" s="1"/>
  <c r="BE36" i="2"/>
  <c r="BC36" i="2" s="1"/>
  <c r="S37" i="2"/>
  <c r="AA37" i="2"/>
  <c r="Y37" i="2" s="1"/>
  <c r="AG37" i="2"/>
  <c r="AE37" i="2" s="1"/>
  <c r="AM37" i="2"/>
  <c r="AK37" i="2" s="1"/>
  <c r="AS37" i="2"/>
  <c r="AQ37" i="2" s="1"/>
  <c r="AY37" i="2"/>
  <c r="AW37" i="2" s="1"/>
  <c r="BE37" i="2"/>
  <c r="BC37" i="2" s="1"/>
  <c r="S38" i="2"/>
  <c r="AA38" i="2"/>
  <c r="Y38" i="2" s="1"/>
  <c r="AG38" i="2"/>
  <c r="AE38" i="2" s="1"/>
  <c r="AM38" i="2"/>
  <c r="AK38" i="2" s="1"/>
  <c r="AS38" i="2"/>
  <c r="AQ38" i="2" s="1"/>
  <c r="AY38" i="2"/>
  <c r="AW38" i="2" s="1"/>
  <c r="BE38" i="2"/>
  <c r="BC38" i="2" s="1"/>
  <c r="BC74" i="2" l="1"/>
  <c r="Q27" i="2"/>
  <c r="Q26" i="2"/>
  <c r="AA20" i="2"/>
  <c r="AG20" i="2"/>
  <c r="AM20" i="2"/>
  <c r="Q33" i="2"/>
  <c r="U31" i="2"/>
  <c r="Q31" i="2"/>
  <c r="U36" i="2"/>
  <c r="Q36" i="2"/>
  <c r="BC40" i="2"/>
  <c r="BC20" i="2" s="1"/>
  <c r="BC73" i="2" s="1"/>
  <c r="BE20" i="2"/>
  <c r="AW40" i="2"/>
  <c r="AW20" i="2" s="1"/>
  <c r="AW73" i="2" s="1"/>
  <c r="AY20" i="2"/>
  <c r="AQ40" i="2"/>
  <c r="AQ20" i="2" s="1"/>
  <c r="AS20" i="2"/>
  <c r="U51" i="2"/>
  <c r="Q51" i="2"/>
  <c r="U54" i="2"/>
  <c r="Q54" i="2"/>
  <c r="AQ62" i="2"/>
  <c r="AQ60" i="2" s="1"/>
  <c r="AW67" i="2"/>
  <c r="AK74" i="2"/>
  <c r="AR46" i="2"/>
  <c r="Q49" i="2"/>
  <c r="Z46" i="2"/>
  <c r="BD46" i="2"/>
  <c r="AL71" i="2"/>
  <c r="AR71" i="2"/>
  <c r="AL46" i="2"/>
  <c r="AF71" i="2"/>
  <c r="AX71" i="2"/>
  <c r="Q63" i="2"/>
  <c r="Z71" i="2"/>
  <c r="BD71" i="2"/>
  <c r="AQ75" i="2"/>
  <c r="AE74" i="2"/>
  <c r="AK75" i="2"/>
  <c r="BI75" i="2" s="1"/>
  <c r="Q44" i="2"/>
  <c r="Q37" i="2"/>
  <c r="Q68" i="2"/>
  <c r="U67" i="2"/>
  <c r="Q67" i="2"/>
  <c r="Q65" i="2" s="1"/>
  <c r="U62" i="2"/>
  <c r="Q62" i="2"/>
  <c r="U49" i="2"/>
  <c r="Q42" i="2"/>
  <c r="U40" i="2"/>
  <c r="Q40" i="2"/>
  <c r="Q38" i="2"/>
  <c r="Q70" i="2"/>
  <c r="AW65" i="2"/>
  <c r="Y65" i="2"/>
  <c r="W65" i="2"/>
  <c r="AQ65" i="2"/>
  <c r="AK65" i="2"/>
  <c r="Q66" i="2"/>
  <c r="BH65" i="2"/>
  <c r="BG65" i="2"/>
  <c r="BF65" i="2"/>
  <c r="BE65" i="2"/>
  <c r="BC65" i="2"/>
  <c r="BB65" i="2"/>
  <c r="BA65" i="2"/>
  <c r="AY65" i="2"/>
  <c r="AV65" i="2"/>
  <c r="AU65" i="2"/>
  <c r="AT65" i="2"/>
  <c r="AS65" i="2"/>
  <c r="AP65" i="2"/>
  <c r="AO65" i="2"/>
  <c r="AN65" i="2"/>
  <c r="AM65" i="2"/>
  <c r="AJ65" i="2"/>
  <c r="AI65" i="2"/>
  <c r="AH65" i="2"/>
  <c r="AG65" i="2"/>
  <c r="AE65" i="2"/>
  <c r="AD65" i="2"/>
  <c r="AC65" i="2"/>
  <c r="AB65" i="2"/>
  <c r="AA65" i="2"/>
  <c r="V65" i="2"/>
  <c r="S65" i="2"/>
  <c r="R65" i="2"/>
  <c r="AW60" i="2"/>
  <c r="Y60" i="2"/>
  <c r="W60" i="2"/>
  <c r="AK60" i="2"/>
  <c r="Q61" i="2"/>
  <c r="BH60" i="2"/>
  <c r="BG60" i="2"/>
  <c r="BF60" i="2"/>
  <c r="BE60" i="2"/>
  <c r="BC60" i="2"/>
  <c r="BB60" i="2"/>
  <c r="BA60" i="2"/>
  <c r="AZ60" i="2"/>
  <c r="AY60" i="2"/>
  <c r="AV60" i="2"/>
  <c r="AU60" i="2"/>
  <c r="AT60" i="2"/>
  <c r="AS60" i="2"/>
  <c r="AP60" i="2"/>
  <c r="AO60" i="2"/>
  <c r="AN60" i="2"/>
  <c r="AM60" i="2"/>
  <c r="AJ60" i="2"/>
  <c r="AI60" i="2"/>
  <c r="AH60" i="2"/>
  <c r="AG60" i="2"/>
  <c r="AE60" i="2"/>
  <c r="AD60" i="2"/>
  <c r="AC60" i="2"/>
  <c r="AC59" i="2" s="1"/>
  <c r="AB60" i="2"/>
  <c r="AA60" i="2"/>
  <c r="V60" i="2"/>
  <c r="S60" i="2"/>
  <c r="R60" i="2"/>
  <c r="BC47" i="2"/>
  <c r="AE47" i="2"/>
  <c r="AW47" i="2"/>
  <c r="Y47" i="2"/>
  <c r="AQ47" i="2"/>
  <c r="BH47" i="2"/>
  <c r="BG47" i="2"/>
  <c r="BF47" i="2"/>
  <c r="BE47" i="2"/>
  <c r="BB47" i="2"/>
  <c r="BA47" i="2"/>
  <c r="AZ47" i="2"/>
  <c r="AY47" i="2"/>
  <c r="AV47" i="2"/>
  <c r="AU47" i="2"/>
  <c r="AT47" i="2"/>
  <c r="AS47" i="2"/>
  <c r="AP47" i="2"/>
  <c r="AO47" i="2"/>
  <c r="AN47" i="2"/>
  <c r="AM47" i="2"/>
  <c r="AK47" i="2"/>
  <c r="AJ47" i="2"/>
  <c r="AI47" i="2"/>
  <c r="AH47" i="2"/>
  <c r="AG47" i="2"/>
  <c r="AD47" i="2"/>
  <c r="AC47" i="2"/>
  <c r="AB47" i="2"/>
  <c r="AA47" i="2"/>
  <c r="X47" i="2"/>
  <c r="W47" i="2"/>
  <c r="V47" i="2"/>
  <c r="S47" i="2"/>
  <c r="AK20" i="2"/>
  <c r="AE20" i="2"/>
  <c r="Y20" i="2"/>
  <c r="BH20" i="2"/>
  <c r="BG20" i="2"/>
  <c r="BF20" i="2"/>
  <c r="BB20" i="2"/>
  <c r="BA20" i="2"/>
  <c r="AZ20" i="2"/>
  <c r="AV20" i="2"/>
  <c r="AU20" i="2"/>
  <c r="AT20" i="2"/>
  <c r="AP20" i="2"/>
  <c r="AO20" i="2"/>
  <c r="AN20" i="2"/>
  <c r="AJ20" i="2"/>
  <c r="AI20" i="2"/>
  <c r="AD20" i="2"/>
  <c r="AC20" i="2"/>
  <c r="AB20" i="2"/>
  <c r="X20" i="2"/>
  <c r="V20" i="2"/>
  <c r="BI74" i="2" l="1"/>
  <c r="AQ73" i="2"/>
  <c r="Y73" i="2"/>
  <c r="AK73" i="2"/>
  <c r="BG59" i="2"/>
  <c r="BB59" i="2"/>
  <c r="AZ59" i="2"/>
  <c r="BE59" i="2"/>
  <c r="AJ59" i="2"/>
  <c r="AE59" i="2"/>
  <c r="AN59" i="2"/>
  <c r="AP59" i="2"/>
  <c r="AV59" i="2"/>
  <c r="AH59" i="2"/>
  <c r="AA59" i="2"/>
  <c r="S59" i="2"/>
  <c r="Y59" i="2"/>
  <c r="AQ59" i="2"/>
  <c r="R59" i="2"/>
  <c r="AB59" i="2"/>
  <c r="AG59" i="2"/>
  <c r="AM59" i="2"/>
  <c r="AY59" i="2"/>
  <c r="BC59" i="2"/>
  <c r="BH59" i="2"/>
  <c r="W59" i="2"/>
  <c r="V59" i="2"/>
  <c r="AD59" i="2"/>
  <c r="AI59" i="2"/>
  <c r="AO59" i="2"/>
  <c r="AU59" i="2"/>
  <c r="BA59" i="2"/>
  <c r="BF59" i="2"/>
  <c r="AK59" i="2"/>
  <c r="AW59" i="2"/>
  <c r="AE73" i="2"/>
  <c r="AS59" i="2"/>
  <c r="AT59" i="2"/>
  <c r="T60" i="2"/>
  <c r="X60" i="2"/>
  <c r="T65" i="2"/>
  <c r="X65" i="2"/>
  <c r="U47" i="2"/>
  <c r="Q47" i="2"/>
  <c r="T47" i="2"/>
  <c r="S20" i="2"/>
  <c r="W20" i="2"/>
  <c r="U20" i="2"/>
  <c r="T20" i="2"/>
  <c r="BI73" i="2" l="1"/>
  <c r="X59" i="2"/>
  <c r="T59" i="2"/>
  <c r="Q20" i="2"/>
  <c r="U60" i="2"/>
  <c r="U65" i="2"/>
  <c r="Q60" i="2"/>
  <c r="U59" i="2" l="1"/>
  <c r="Q59" i="2"/>
  <c r="Q57" i="2" s="1"/>
  <c r="Q46" i="2" s="1"/>
  <c r="BH57" i="2"/>
  <c r="BB57" i="2"/>
  <c r="AV57" i="2"/>
  <c r="AP57" i="2"/>
  <c r="AJ57" i="2"/>
  <c r="AD57" i="2"/>
  <c r="AC57" i="2"/>
  <c r="Q71" i="2" l="1"/>
  <c r="AD46" i="2"/>
  <c r="AD71" i="2"/>
  <c r="AJ46" i="2"/>
  <c r="AJ71" i="2"/>
  <c r="BB46" i="2"/>
  <c r="BB71" i="2"/>
  <c r="BH46" i="2"/>
  <c r="BH71" i="2"/>
  <c r="AP46" i="2"/>
  <c r="AP71" i="2"/>
  <c r="AC46" i="2"/>
  <c r="AC71" i="2"/>
  <c r="AV46" i="2"/>
  <c r="AV71" i="2"/>
  <c r="BC57" i="2"/>
  <c r="BC71" i="2" s="1"/>
  <c r="U6" i="2"/>
  <c r="U7" i="2"/>
  <c r="BC46" i="2" l="1"/>
  <c r="BC72" i="2"/>
  <c r="BF57" i="2"/>
  <c r="AT57" i="2"/>
  <c r="U9" i="2"/>
  <c r="BG57" i="2"/>
  <c r="BA57" i="2"/>
  <c r="AO57" i="2"/>
  <c r="AI57" i="2"/>
  <c r="BE57" i="2"/>
  <c r="AN57" i="2"/>
  <c r="AB57" i="2"/>
  <c r="AH57" i="2"/>
  <c r="AY57" i="2"/>
  <c r="AS57" i="2"/>
  <c r="AM57" i="2"/>
  <c r="AG57" i="2"/>
  <c r="AZ57" i="2"/>
  <c r="AA57" i="2"/>
  <c r="W57" i="2"/>
  <c r="V57" i="2"/>
  <c r="AU57" i="2"/>
  <c r="AM46" i="2" l="1"/>
  <c r="AM71" i="2"/>
  <c r="AB46" i="2"/>
  <c r="AB71" i="2"/>
  <c r="AO46" i="2"/>
  <c r="AO71" i="2"/>
  <c r="AT46" i="2"/>
  <c r="AT71" i="2"/>
  <c r="AA46" i="2"/>
  <c r="AA71" i="2"/>
  <c r="AS46" i="2"/>
  <c r="AS71" i="2"/>
  <c r="AN46" i="2"/>
  <c r="AN71" i="2"/>
  <c r="BA46" i="2"/>
  <c r="BA71" i="2"/>
  <c r="BF46" i="2"/>
  <c r="BF71" i="2"/>
  <c r="AU46" i="2"/>
  <c r="AU71" i="2"/>
  <c r="AZ46" i="2"/>
  <c r="AZ71" i="2"/>
  <c r="AY46" i="2"/>
  <c r="AY71" i="2"/>
  <c r="BE46" i="2"/>
  <c r="BE71" i="2"/>
  <c r="BG46" i="2"/>
  <c r="BG71" i="2"/>
  <c r="AG46" i="2"/>
  <c r="AG71" i="2"/>
  <c r="AH46" i="2"/>
  <c r="AH71" i="2"/>
  <c r="AI46" i="2"/>
  <c r="AI71" i="2"/>
  <c r="W46" i="2"/>
  <c r="W71" i="2"/>
  <c r="V46" i="2"/>
  <c r="V71" i="2"/>
  <c r="AQ57" i="2"/>
  <c r="AQ71" i="2" s="1"/>
  <c r="U57" i="2"/>
  <c r="AK57" i="2"/>
  <c r="AK71" i="2" s="1"/>
  <c r="AW57" i="2"/>
  <c r="AW71" i="2" s="1"/>
  <c r="X57" i="2"/>
  <c r="U46" i="2" l="1"/>
  <c r="U71" i="2"/>
  <c r="X46" i="2"/>
  <c r="X71" i="2"/>
  <c r="AK46" i="2" l="1"/>
  <c r="AQ46" i="2"/>
  <c r="AW46" i="2"/>
  <c r="S57" i="2" l="1"/>
  <c r="S71" i="2" s="1"/>
  <c r="T57" i="2"/>
  <c r="T46" i="2" l="1"/>
  <c r="T71" i="2"/>
  <c r="S46" i="2"/>
  <c r="AE9" i="2" l="1"/>
  <c r="J9" i="2"/>
  <c r="AE57" i="2"/>
  <c r="AE71" i="2" s="1"/>
  <c r="AE46" i="2" l="1"/>
  <c r="G9" i="2"/>
  <c r="AQ8" i="2"/>
  <c r="AW72" i="2" l="1"/>
  <c r="AQ72" i="2" l="1"/>
  <c r="AK72" i="2" l="1"/>
  <c r="AQ7" i="2"/>
  <c r="O9" i="2" l="1"/>
  <c r="AQ6" i="2" l="1"/>
  <c r="AE72" i="2"/>
  <c r="AQ9" i="2" l="1"/>
  <c r="B9" i="2"/>
  <c r="Y57" i="2"/>
  <c r="Y71" i="2" s="1"/>
  <c r="Y72" i="2" s="1"/>
  <c r="Y46" i="2" l="1"/>
  <c r="R46" i="2"/>
</calcChain>
</file>

<file path=xl/sharedStrings.xml><?xml version="1.0" encoding="utf-8"?>
<sst xmlns="http://schemas.openxmlformats.org/spreadsheetml/2006/main" count="546" uniqueCount="337">
  <si>
    <t>Министерство образования Нижегородской области</t>
  </si>
  <si>
    <t>УЧЕБНЫЙ ПЛАН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</si>
  <si>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</si>
  <si>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</si>
  <si>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</si>
  <si>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</si>
  <si>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</si>
  <si>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</si>
  <si>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</si>
  <si>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</si>
  <si>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</si>
  <si>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</si>
  <si>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</si>
  <si>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</si>
  <si>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обучающихся, час.</t>
  </si>
  <si>
    <t xml:space="preserve">I курс </t>
  </si>
  <si>
    <t xml:space="preserve">II курс </t>
  </si>
  <si>
    <t xml:space="preserve">III курс </t>
  </si>
  <si>
    <t>всего занятий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</si>
  <si>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</si>
  <si>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</si>
  <si>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</si>
  <si>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</si>
  <si>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</si>
  <si>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</si>
  <si>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</si>
  <si>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ПМ.00</t>
  </si>
  <si>
    <t>Профессиональные модули</t>
  </si>
  <si>
    <t xml:space="preserve">Учебная практика </t>
  </si>
  <si>
    <t>№</t>
  </si>
  <si>
    <t>Наименование</t>
  </si>
  <si>
    <t>Кабинеты</t>
  </si>
  <si>
    <t>Лаборатории</t>
  </si>
  <si>
    <t>Мастерские</t>
  </si>
  <si>
    <t>Спортивный комплекс</t>
  </si>
  <si>
    <t>Залы</t>
  </si>
  <si>
    <t xml:space="preserve"> </t>
  </si>
  <si>
    <t>Тренажеры, тренажерные комплексы</t>
  </si>
  <si>
    <t>Экзамен по модулю</t>
  </si>
  <si>
    <t>Государственное бюджетное образовательное учреждение среднего профессионального образования</t>
  </si>
  <si>
    <t>1. Пояснительная записка</t>
  </si>
  <si>
    <t>* В подсчет включены зачеты по физической культуре</t>
  </si>
  <si>
    <t xml:space="preserve">2. Сводные данные по бюджету времени (в неделях) для очной формы обучения                       </t>
  </si>
  <si>
    <t>Наименование циклов,  дисциплин, профессиональных модулей, МДК, практик</t>
  </si>
  <si>
    <t>Зам. директора по УПР_________________А.Н.Ушанков                                   Зам. директора по УР _________________А.В. Шарина</t>
  </si>
  <si>
    <t>бережливого производства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</si>
  <si>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</si>
  <si>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</si>
  <si>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</si>
  <si>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</si>
  <si>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</si>
  <si>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</si>
  <si>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</si>
  <si>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</si>
  <si>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</si>
  <si>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</si>
  <si>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</si>
  <si>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</si>
  <si>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</si>
  <si>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информатики и информационных технологий</t>
  </si>
  <si>
    <t>электротехники и электроники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</si>
  <si>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</si>
  <si>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</si>
  <si>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металлообработки</t>
  </si>
  <si>
    <t>токарная</t>
  </si>
  <si>
    <t>слесарная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</si>
  <si>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</si>
  <si>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</si>
  <si>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</si>
  <si>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</si>
  <si>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</si>
  <si>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</si>
  <si>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библиотека, читальный зал с выходом в сеть Интернет</t>
  </si>
  <si>
    <t>актовый зал</t>
  </si>
  <si>
    <t>"Арзамасский коммерческо-технический техникум"</t>
  </si>
  <si>
    <t>Государственная итоговая аттестация</t>
  </si>
  <si>
    <t>Программа подготовки квалифицированных рабочих, служащих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</si>
  <si>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</si>
  <si>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ОУД.00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</si>
  <si>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</si>
  <si>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</si>
  <si>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</si>
  <si>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</si>
  <si>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</si>
  <si>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</si>
  <si>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</si>
  <si>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Дополнительные учебные дисциплины, по выбору обучающихся, предлагаемые техникумом</t>
  </si>
  <si>
    <t>Русский язык</t>
  </si>
  <si>
    <t>Литература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</si>
  <si>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</si>
  <si>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</si>
  <si>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</si>
  <si>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в том числе</t>
  </si>
  <si>
    <t>лабораторных и практических занятий</t>
  </si>
  <si>
    <t>учебная и производственная практика</t>
  </si>
  <si>
    <t>учебные занятия</t>
  </si>
  <si>
    <t>практика</t>
  </si>
  <si>
    <t>дифференцир. зачетов*, ед.</t>
  </si>
  <si>
    <t>зачетов*, ед.</t>
  </si>
  <si>
    <t>количество</t>
  </si>
  <si>
    <t>Работа обучающихся во взаимодействии с преподавателями</t>
  </si>
  <si>
    <t>объем, час.</t>
  </si>
  <si>
    <t>дисциплин и МДК</t>
  </si>
  <si>
    <t>учебной практики</t>
  </si>
  <si>
    <t>промежуточной аттестации</t>
  </si>
  <si>
    <t>государственной итоговой аттестации</t>
  </si>
  <si>
    <t>ГИА.00</t>
  </si>
  <si>
    <t>Общепрофессиональный  цикл</t>
  </si>
  <si>
    <t>Профессиональный  цикл</t>
  </si>
  <si>
    <t>Общеобразовательный цикл</t>
  </si>
  <si>
    <t>производств. практики</t>
  </si>
  <si>
    <t>Математика</t>
  </si>
  <si>
    <t>Астрономия</t>
  </si>
  <si>
    <t>ОУД.01</t>
  </si>
  <si>
    <t>по профессии среднего профессионального образования</t>
  </si>
  <si>
    <t>консультации</t>
  </si>
  <si>
    <t>теоретические занятия</t>
  </si>
  <si>
    <t>самостоятельная работа</t>
  </si>
  <si>
    <t>Распределение учебной нагрузки по курсам и семестрам, час. в семестр</t>
  </si>
  <si>
    <t>учебная нагрузка</t>
  </si>
  <si>
    <t>обязательная нагрузка</t>
  </si>
  <si>
    <t>Информатика</t>
  </si>
  <si>
    <t>Физика</t>
  </si>
  <si>
    <t>Химия</t>
  </si>
  <si>
    <t>Обществознание (вкл.экономику и право)</t>
  </si>
  <si>
    <t>Биология</t>
  </si>
  <si>
    <t>География</t>
  </si>
  <si>
    <t>ОУД.09</t>
  </si>
  <si>
    <t>ОУД.10</t>
  </si>
  <si>
    <t>ОУД.11</t>
  </si>
  <si>
    <t>ОУД.12</t>
  </si>
  <si>
    <t>ОУД.13</t>
  </si>
  <si>
    <t>ОУД.14</t>
  </si>
  <si>
    <t>ДУД.01</t>
  </si>
  <si>
    <t>ДУД.02</t>
  </si>
  <si>
    <t>ДУД.03</t>
  </si>
  <si>
    <t>Учебные предметы по выбору из обязательных предметных областей</t>
  </si>
  <si>
    <t>Экологические основы природопользования</t>
  </si>
  <si>
    <t>Экология</t>
  </si>
  <si>
    <t>Деловая культура</t>
  </si>
  <si>
    <t>Э</t>
  </si>
  <si>
    <t>ДЗ</t>
  </si>
  <si>
    <t>З</t>
  </si>
  <si>
    <t>Общие учебные предметы</t>
  </si>
  <si>
    <t>Основы строительного черчения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</si>
  <si>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</si>
  <si>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</si>
  <si>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</si>
  <si>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</si>
  <si>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</si>
  <si>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</si>
  <si>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</si>
  <si>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</si>
  <si>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Основы электротехники</t>
  </si>
  <si>
    <t>Основы материаловедения</t>
  </si>
  <si>
    <t>Форма обучения — очная</t>
  </si>
  <si>
    <t>Срок получения СПО по ППКРС — 2 г.10 мес.</t>
  </si>
  <si>
    <r>
      <rPr>
        <sz val="14"/>
        <rFont val="Times New Roman"/>
        <family val="1"/>
        <charset val="204"/>
      </rPr>
      <t xml:space="preserve">Уровень образования, необходимый для приема на обучение по ППКРС - </t>
    </r>
    <r>
      <rPr>
        <i/>
        <sz val="14"/>
        <rFont val="Times New Roman"/>
        <family val="1"/>
        <charset val="204"/>
      </rPr>
      <t xml:space="preserve"> основное общее образование              </t>
    </r>
  </si>
  <si>
    <t>Профиль получаемого профессионального образования - технический</t>
  </si>
  <si>
    <t>Кабинеты:</t>
  </si>
  <si>
    <t>истории</t>
  </si>
  <si>
    <t>обществознания</t>
  </si>
  <si>
    <t>информатики</t>
  </si>
  <si>
    <t>основ безопасности жизнедеятельности</t>
  </si>
  <si>
    <t>химии</t>
  </si>
  <si>
    <t>биологии</t>
  </si>
  <si>
    <t>географии</t>
  </si>
  <si>
    <t>экологии</t>
  </si>
  <si>
    <t>основ строительного черчения</t>
  </si>
  <si>
    <t>безопасности жизнедеятельности и охраны труда</t>
  </si>
  <si>
    <t>Лаборатории:</t>
  </si>
  <si>
    <t xml:space="preserve">Мастерские </t>
  </si>
  <si>
    <t>облицовочно-плиточных работ</t>
  </si>
  <si>
    <t>спортивный комплекс</t>
  </si>
  <si>
    <t>библиотека, читальный зал с выходом в сеть Интернет.</t>
  </si>
  <si>
    <t>демонстрационного экзамена</t>
  </si>
  <si>
    <t>Психология общения</t>
  </si>
  <si>
    <r>
      <t xml:space="preserve">Настоящий учебный план </t>
    </r>
    <r>
      <rPr>
        <sz val="12"/>
        <color rgb="FF000000"/>
        <rFont val="Times New Roman"/>
        <family val="1"/>
        <charset val="204"/>
      </rPr>
      <t xml:space="preserve">образовательной программы среднего профессионального образования  подготовки квалифицированных рабочих, служащих (ППКРС) </t>
    </r>
    <r>
      <rPr>
        <sz val="12"/>
        <color theme="1"/>
        <rFont val="Times New Roman"/>
        <family val="1"/>
        <charset val="204"/>
      </rPr>
      <t>Государственного бюджетного профессионального образовательного учреждения  "Нижегородский техникум городского хозяйства и предпринимательства" разработан на основе:</t>
    </r>
  </si>
  <si>
    <t>- Федерального закона "Об образовании в Российской Федерации" №273-ФЗ от 29 декабря 2012 года;</t>
  </si>
  <si>
    <t>- Приказа Минобрнауки России от 17 мая 2012 года № 413 «Об утверждении федерального государственного образовательного стандарта среднего  общего образования;</t>
  </si>
  <si>
    <t>- Приказа Министерства образования и науки РФ от 18.04.2013г. №291 «Об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образования»;</t>
  </si>
  <si>
    <t>-Рекомендаций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ФГАУ «ФИРО», 25.02.2015 г., письмо министерства образования Нижегородской области от 23.03.2015г. № 316-01-100-938/15г. «Об организации получения среднего общего образования».</t>
  </si>
  <si>
    <t xml:space="preserve">Учебный процесс осуществляется в соответствии с расписанием занятий, календарным графиком учебного процесса при шестидневной учебной неделе. </t>
  </si>
  <si>
    <t xml:space="preserve">Объем образовательной нагрузки в очной форме получения образования не может превышать  36 академических часов в неделю, и включает все виды работ во взаимодействии с преподавателем и самостоятельную работу обучающихся. </t>
  </si>
  <si>
    <t xml:space="preserve">Начало учебного года устанавливается 1 сентября, окончание – согласно календарному графику учебного процесса. </t>
  </si>
  <si>
    <t>Для всех видов аудиторных занятий академический час устанавливается продолжительностью 45 минут. Занятия проводятся парами.</t>
  </si>
  <si>
    <t>В течение учебного года устанавливаются каникулы, в том числе  в зимний период - 2 недели, в летний период в соответствии с графиком учебного процесса. Общая продолжительность каникул не менее 10 недель.</t>
  </si>
  <si>
    <t xml:space="preserve">Занятия проводятся в учебных кабинетах, лабораториях и мастерских в соответствии с ФГОС. </t>
  </si>
  <si>
    <t>Консультации для студентов предусмотрены перед каждым экзаменом в количестве 2-х часов. Форма проведения – устная групповая консультация. Время на проведение консультаций выделяется из общего количества часов, предусмотренных на освоение дисциплины, МДК.</t>
  </si>
  <si>
    <t xml:space="preserve">Учебная практика  и производственная практика направлена на формирование у студентов практических профессиональных умений, приобретение первоначального практического опыта и реализуется в рамках профессиональных модулей при освоении студентами профессиональных компетенций. Учебная практика проводится мастерами производственного обучения или преподавателями профессионального цикла в лабораториях и мастерских техникума. </t>
  </si>
  <si>
    <t xml:space="preserve">Производственная практика осуществляется в соответствии с договорами между предприятиями и организациями и образовательным учреждением на строительных объектах города  в рамках модулей ППКРС. </t>
  </si>
  <si>
    <t>Практика может осуществляться как концентрированно, так и путем чередования с теоретическими занятиями.</t>
  </si>
  <si>
    <t>Государственная итоговая аттестация проводится в виде выпускной квалификационной работы в форме демонстрационного экзамена.</t>
  </si>
  <si>
    <t>Язык обучения – русский.</t>
  </si>
  <si>
    <t>Для адаптации инвалидов и лиц с ограниченными возможностями здоровья введены специальные разделы в дисциплину «Психология общения».</t>
  </si>
  <si>
    <t xml:space="preserve">Техникум  при разработке учебного плана, формируя общеобразовательный цикл, исходит из того, что в соответствии с ФГОС СПО нормативный срок освоения ППКРС при очной форме получения образования для лиц, обучающихся на базе основного общего образования с получением среднего общего образовании, увеличивается на 82 недели из расчета: - теоретическое обучение (при обязательной учебной нагрузке 36 часов в неделю) - 57 недель, промежуточная аттестация – 3 недели, каникулярное время – 22 недели. Учебное время, отведенное на теоретическое обучение (2052 часа), техникум распределяет на учебные дисциплины общеобразовательного цикла ППКРС – общие и по выбору из обязательных предметных областей, изучаемые на базовом и профильном уровнях, и дополнительные по выбору обучающихся, предлагаемые техникумом. </t>
  </si>
  <si>
    <t xml:space="preserve">Умения и знания, полученные обучающимся при освоении учебных дисциплин общеобразовательного цикла, углубляются и расширяются  в процессе изучения дисциплин общепрофессионального цикла, а также отдельных дисциплин профессионального цикла ППКРС. </t>
  </si>
  <si>
    <t xml:space="preserve">Техникум оценивает качество освоения учебных дисциплин общеобразовательного цикла  с получением среднего общего образования в процессе текущего контроля (проводится в пределах учебного времени, отведенного на дисциплину) и промежуточной аттестации. Промежуточная аттестация проводится в форме зачетов, дифференцированных зачетов и экзаменов. </t>
  </si>
  <si>
    <t>Вариативная часть ППКРС (288 часов) распределена образовательным учреждением самостоятельно в соответствии с запросами работодателя следующим образом:</t>
  </si>
  <si>
    <t>178 час.</t>
  </si>
  <si>
    <t>Увеличен объем времени на дисциплины обязательной части ООП</t>
  </si>
  <si>
    <t>76 час.</t>
  </si>
  <si>
    <t>Введены дисциплины:</t>
  </si>
  <si>
    <t>51 час.</t>
  </si>
  <si>
    <t>110 час.</t>
  </si>
  <si>
    <t>увеличено время на ПМ обязательной части ООП</t>
  </si>
  <si>
    <t>Оценка качества освоения ППКРС включают текущий контроль знаний, промежуточную и государственную итоговую аттестацию.</t>
  </si>
  <si>
    <t>Зачет, дифференцированный зачет проводятся за счет времени, отведенного на изучение дисциплины. На проведение экзамена время выделяется из 180 часов, заложенных на промежуточную аттестацию.</t>
  </si>
  <si>
    <t xml:space="preserve">Промежуточная аттестация в форме экзамена проводится в день, освобожденный от других форм учебной нагрузки. Если дни экзаменов чередуются с днями учебных занятий, то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т.ч. для проведения консультаций, предусматривается не менее 2 дней. </t>
  </si>
  <si>
    <t>Количество экзаменов в каждом учебном году в процессе промежуточной аттестации не превышает 8, а количество зачетов и дифференцированных зачетов – 10 (без учета зачетов по физической культуре).</t>
  </si>
  <si>
    <t>После изучения всех МДК и прохождения практики проводится экзамен квалификационный по профессиональному модулю, направленный на проверку сформированности компетенций и готовности выпускника к выполнению видов профессиональной деятельности, определенных ФГОС.</t>
  </si>
  <si>
    <t>Формы проведения государственной итоговой аттестации – демонстрационный экзамен.</t>
  </si>
  <si>
    <t>1.1 Нормативно-правовая база реализации ППКРС</t>
  </si>
  <si>
    <t>1.2 Организация учебного процесса и режим занятий</t>
  </si>
  <si>
    <t>1. 3 Общеобразовательный цикл</t>
  </si>
  <si>
    <t>1.4 Формирование вариативной части ППКРС</t>
  </si>
  <si>
    <t>1.5 Порядок аттестации</t>
  </si>
  <si>
    <t>Основы технологии общестроительных работ</t>
  </si>
  <si>
    <t>Выполнение каменных работ</t>
  </si>
  <si>
    <t>Технология каменных работ</t>
  </si>
  <si>
    <t>5. Календарный учебный график</t>
  </si>
  <si>
    <t>Курс</t>
  </si>
  <si>
    <t>Сентябрь</t>
  </si>
  <si>
    <t>29 сент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</si>
  <si>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</si>
  <si>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</si>
  <si>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</si>
  <si>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</si>
  <si>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</si>
  <si>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</si>
  <si>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</si>
  <si>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</si>
  <si>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</si>
  <si>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</si>
  <si>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</si>
  <si>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</si>
  <si>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</si>
  <si>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</si>
  <si>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</si>
  <si>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</si>
  <si>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</si>
  <si>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- 2 авг</t>
  </si>
  <si>
    <t>Август</t>
  </si>
  <si>
    <t>1 - 7</t>
  </si>
  <si>
    <t>8 - 14</t>
  </si>
  <si>
    <t>15 - 21</t>
  </si>
  <si>
    <t>22 - 28</t>
  </si>
  <si>
    <t>6 -12</t>
  </si>
  <si>
    <t>13 - 19</t>
  </si>
  <si>
    <t>20 - 26</t>
  </si>
  <si>
    <t>3 - 9</t>
  </si>
  <si>
    <t>10 - 16</t>
  </si>
  <si>
    <t>17 - 23</t>
  </si>
  <si>
    <t>24 - 30</t>
  </si>
  <si>
    <t>5 -11</t>
  </si>
  <si>
    <t>12 - 18</t>
  </si>
  <si>
    <t>19 - 25</t>
  </si>
  <si>
    <t>2 - 8</t>
  </si>
  <si>
    <t>9 - 15</t>
  </si>
  <si>
    <t>16 - 22</t>
  </si>
  <si>
    <t>23 - 29</t>
  </si>
  <si>
    <t>6 - 12</t>
  </si>
  <si>
    <t>4 -10</t>
  </si>
  <si>
    <t>11 - 17</t>
  </si>
  <si>
    <t>18 - 24</t>
  </si>
  <si>
    <t>25 - 31</t>
  </si>
  <si>
    <t>24 - 31</t>
  </si>
  <si>
    <t>I</t>
  </si>
  <si>
    <t>=</t>
  </si>
  <si>
    <t>У</t>
  </si>
  <si>
    <t>С</t>
  </si>
  <si>
    <t>II</t>
  </si>
  <si>
    <t>П</t>
  </si>
  <si>
    <t>III</t>
  </si>
  <si>
    <t>Г</t>
  </si>
  <si>
    <t>*</t>
  </si>
  <si>
    <t>Обозначения:</t>
  </si>
  <si>
    <t>Обучение по дисциплинам и междисциплинарным курсам, кол-во недель</t>
  </si>
  <si>
    <t>Производственная практика (по профилю специальности)</t>
  </si>
  <si>
    <t>Промежуточная аттестация (сессия)</t>
  </si>
  <si>
    <t>Окончание обучения</t>
  </si>
  <si>
    <t>- Федерального государственного образовательного стандарта по профессии 08.01.07 Мастер общестроительных работ среднего профессионального образования, утвержденный   Приказом Министерства образования и науки  Российской Федерации от 13.03.2018 №178 (Зарегистрирован в Минюсте России 28.03.2018 г. №50543);</t>
  </si>
  <si>
    <t xml:space="preserve">Профессия  08.01.07 Мастер общестроительных работ в соответствии с Перечнем  профессий СПО, утвержденным приказом Минобрнауки РФ от 29.10.2013 г. №1199,  по профилю получаемого профессионального образования относится к техническому профилю. Нормативный срок освоения программы подготовки квалифицированных рабочих, служащих на базе основного общего образования составляет 2 года 10 месяцев. </t>
  </si>
  <si>
    <t xml:space="preserve">Обучающиеся  по образовательным программам СПО, не имеющие среднего общего образования, вправе пройти государственную итоговую аттестацию в форме единого государственного экзамена, которой завершается освоение образовательных программ среднего общего образования. </t>
  </si>
  <si>
    <t>основ технологии общестроительных работ</t>
  </si>
  <si>
    <t>каменных работ</t>
  </si>
  <si>
    <t>основной образовательной программы</t>
  </si>
  <si>
    <t>программы подготовки квалифицированных рабочих, служащих</t>
  </si>
  <si>
    <t>- Приказа Министерства образования и науки РФ от 16.08.2013г. №968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</si>
  <si>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ФГОС СПО пр.от  13.03.2018 №178</t>
  </si>
  <si>
    <t>08.01.07 Мастер общестроительных работ</t>
  </si>
  <si>
    <t>- Приказа Министерства образования и науки РФ от 29.10.2013г. №1199 «Об утверждении Перечней профессий и специальностей среднего профессионального образования»;</t>
  </si>
  <si>
    <t>- Приказа Министерства образования и науки РФ от 14.06.2013г. №464 «Об утверждении Порядка организации и осуществлении образовательной    деятельности по образовательным программам среднего профессионального  образования»;</t>
  </si>
  <si>
    <t>- Федерального закона от 28 марта 1998 г. N 53-ФЗ "О воинской обязанности и военной службе" (Собрание законодательства Российской Федерации, 1998, N 13, ст. 1475; 2004, N 35, ст. 3607; 2005, N 30, ст. 3111; 2007, N 49, ст. 6070; 2008, N 30, ст. 3616; 2013, N 27, ст. 3477);</t>
  </si>
  <si>
    <t>- Приказа Министерства труда и социальной защиты Российской Федерации от 25.12.2014 N 1150н «Об утверждении профессионального стандарта 16.048 «Каменщик» (зарегистрирован Министерством юстиции Российской Федерации 29.01.2015 регистрационный  N 35773);</t>
  </si>
  <si>
    <t>- Приказа Министерства труда и социальной защиты Российской Федерации от 10.01.2017 N 12н «Об утверждении профессионального стандарта 16.104 «Плиточник» (зарегистрирован Министерством юстиции Российской Федерации 25.01.2017 регистрационный N 45388);</t>
  </si>
  <si>
    <t>экзаменов (в т.ч. экзаменов (квалификационных), ед.</t>
  </si>
  <si>
    <t xml:space="preserve">Государственная итоговая аттестация: </t>
  </si>
  <si>
    <t xml:space="preserve">выпускная квалификационная работа в форме </t>
  </si>
  <si>
    <t>1 сем. 17 нед.</t>
  </si>
  <si>
    <t>2 сем.  22  нед.</t>
  </si>
  <si>
    <t>3 сем. 17 нед</t>
  </si>
  <si>
    <t>4 сем. 22 нед.</t>
  </si>
  <si>
    <t>5 сем. 17 нед.</t>
  </si>
  <si>
    <t>6 сем.     21 нед.</t>
  </si>
  <si>
    <t xml:space="preserve">3. План учебного процесса </t>
  </si>
  <si>
    <t>4. Перечень кабинетов, лабораторий, мастерских и других помещений для подготовки по профессии "Мастер общестроительных  работ"</t>
  </si>
  <si>
    <t>ПМ.07</t>
  </si>
  <si>
    <t>МДК.07.01</t>
  </si>
  <si>
    <t>ПМ.03</t>
  </si>
  <si>
    <t>МДК.03.01</t>
  </si>
  <si>
    <t>УП.07</t>
  </si>
  <si>
    <t>ПП.07</t>
  </si>
  <si>
    <t>УП.03</t>
  </si>
  <si>
    <t>ПП.03</t>
  </si>
  <si>
    <t xml:space="preserve">Квалификация: каменщик,    электросварщик ручной сварки </t>
  </si>
  <si>
    <t xml:space="preserve">Технология  сварочных работ </t>
  </si>
  <si>
    <t>Выполнение сварочных работ ручной дуговой сваркой (наплавка, резка) плавящимся покрытым электродом простых деталей неответственных конструкций, ручной дуговой сваркой (наплавка) неплавящимся электродом в защитном газе простых деталей неответственных конструкций, плазменной дуговой сваркой (наплавка, резка)</t>
  </si>
  <si>
    <t>ОП.08</t>
  </si>
  <si>
    <t>Практикум по основам военной службы</t>
  </si>
  <si>
    <t>С целью проведения учебных военных сборов согласно приказа Минобороны РФ и Министерства образования и науки РФ от 24 февраля 2010 г. N 96/13435 введена учебная дисциплина ОП.08 "Практикум по основам военной службы" в количестве 35 часов. Время, отведенное на изучение основ военной службы дисциплины «Безопасность жизнедеятельности» и учебные военные сборы, для подгруппы девушек могут быть использованы на освоение основ медицинских знаний. Формой аттестации по дисциплинам "Безопасность жизнедеятельности" и "Практикум по основам военной службы" является комплексный дифференцированный зачет.</t>
  </si>
  <si>
    <t>35 час.</t>
  </si>
  <si>
    <t xml:space="preserve">В соответствии с ФГОС СПО применяются следующие формы промежуточной аттестации: зачет, дифференцированный зачет, экзамен, комплексный экзамен, комплексный дифференцированный зачет. </t>
  </si>
  <si>
    <t>В рабочих программах учебных дисциплин общеобразовательного цикла предусмотрено выполнение обучающимися индивидуального (ых) проекта (ов).</t>
  </si>
  <si>
    <t>Самостоятельная работа обучающихся предусмотрена в рамках общепрофессионального и профессионального циклов. Она может проводиться как в специально предусмотренных помещениях для самостоятельной работы обучающихся в техникуме, так и вне техникума.</t>
  </si>
  <si>
    <t>Техникум оценивает качество освоения учебных дисциплин, МДК, учебной и производственной практики в процессе текущего контроля (проводится в пределах учебного времени, отведенного на дисциплину, МДК, практику) и промежуточной аттестации. Промежуточная аттестация проводится в форме зачетов, дифференцированных зачетов и экзаменов. Промежуточная аттестация по профессиональному модулю проводится в виде экзамена (квалификационного). Промежуточная аттестация проводится 2 раза в год, в том числе в форме сессий во втором, четвертом и шестом семестрах.</t>
  </si>
  <si>
    <t>в т.ч. введена учебная дисциплина "Практикум по основам военной службы"с целью проведения учебных военных сборов согласно приказа Минобороны РФ и Министерства образования и науки РФ от 24 февраля 2010 г. N 96/134</t>
  </si>
  <si>
    <t>Родной язык</t>
  </si>
  <si>
    <t>ОУД.15</t>
  </si>
  <si>
    <t>При реализации программы могут  использоваться электронная и сетевая формы обучения.</t>
  </si>
  <si>
    <t>Приложение №1 к ППКРС 2020 г.</t>
  </si>
  <si>
    <t>Рег. №МО-20</t>
  </si>
  <si>
    <t>У/П</t>
  </si>
  <si>
    <t>П/С</t>
  </si>
  <si>
    <t>Основы исследовательской и проектной деятельности</t>
  </si>
  <si>
    <t>Основы построения карьеры</t>
  </si>
  <si>
    <t>Экзамены проводятся по дисциплинам: русский язык,  математика  – в письменной форме; информатике, физике, иностранному языку и истории – в устной.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</si>
</sst>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D9D9D9"/>
        <bgColor rgb="FF000000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 applyAlignment="1"/>
    <xf numFmtId="0" fontId="8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1" fillId="0" borderId="0" xfId="0" applyFont="1" applyFill="1" applyBorder="1"/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3" fillId="0" borderId="0" xfId="0" applyFont="1" applyFill="1" applyBorder="1"/>
    <xf numFmtId="0" fontId="21" fillId="0" borderId="10" xfId="0" applyFont="1" applyFill="1" applyBorder="1"/>
    <xf numFmtId="0" fontId="0" fillId="0" borderId="0" xfId="0" applyFont="1" applyFill="1" applyBorder="1"/>
    <xf numFmtId="0" fontId="8" fillId="0" borderId="0" xfId="0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justify" vertical="center"/>
    </xf>
    <xf numFmtId="49" fontId="18" fillId="0" borderId="0" xfId="0" quotePrefix="1" applyNumberFormat="1" applyFont="1" applyAlignment="1">
      <alignment horizontal="justify" vertical="center"/>
    </xf>
    <xf numFmtId="49" fontId="17" fillId="0" borderId="0" xfId="0" applyNumberFormat="1" applyFont="1" applyAlignment="1">
      <alignment horizontal="justify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wrapText="1"/>
    </xf>
    <xf numFmtId="0" fontId="24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" xfId="0" applyFont="1" applyBorder="1" applyAlignment="1"/>
    <xf numFmtId="0" fontId="26" fillId="0" borderId="0" xfId="0" applyFont="1" applyBorder="1" applyAlignment="1"/>
    <xf numFmtId="0" fontId="26" fillId="9" borderId="0" xfId="0" applyFont="1" applyFill="1" applyBorder="1" applyAlignment="1"/>
    <xf numFmtId="0" fontId="24" fillId="9" borderId="0" xfId="0" applyFont="1" applyFill="1" applyAlignment="1">
      <alignment horizontal="center"/>
    </xf>
    <xf numFmtId="0" fontId="28" fillId="0" borderId="0" xfId="0" applyFont="1"/>
    <xf numFmtId="0" fontId="24" fillId="0" borderId="10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4" fillId="0" borderId="72" xfId="0" applyFont="1" applyBorder="1" applyAlignment="1">
      <alignment vertical="center" textRotation="90" wrapText="1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6" fillId="0" borderId="53" xfId="0" applyFont="1" applyBorder="1" applyAlignment="1">
      <alignment vertical="center" textRotation="90" wrapText="1"/>
    </xf>
    <xf numFmtId="0" fontId="27" fillId="0" borderId="53" xfId="0" applyFont="1" applyBorder="1" applyAlignment="1">
      <alignment vertical="center" textRotation="90" wrapText="1"/>
    </xf>
    <xf numFmtId="0" fontId="26" fillId="0" borderId="53" xfId="0" applyFont="1" applyBorder="1" applyAlignment="1">
      <alignment vertical="center" textRotation="90"/>
    </xf>
    <xf numFmtId="0" fontId="24" fillId="0" borderId="1" xfId="0" applyFont="1" applyBorder="1" applyAlignment="1">
      <alignment vertical="center" textRotation="90" wrapText="1"/>
    </xf>
    <xf numFmtId="0" fontId="24" fillId="9" borderId="54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" fontId="24" fillId="9" borderId="26" xfId="0" applyNumberFormat="1" applyFont="1" applyFill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" fontId="24" fillId="0" borderId="3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6" fillId="2" borderId="22" xfId="0" applyFont="1" applyFill="1" applyBorder="1"/>
    <xf numFmtId="0" fontId="26" fillId="2" borderId="40" xfId="0" applyFont="1" applyFill="1" applyBorder="1" applyAlignment="1">
      <alignment horizontal="center" vertical="center"/>
    </xf>
    <xf numFmtId="1" fontId="26" fillId="2" borderId="40" xfId="0" applyNumberFormat="1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0" borderId="0" xfId="0" applyFont="1"/>
    <xf numFmtId="0" fontId="26" fillId="2" borderId="11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49" fontId="26" fillId="7" borderId="11" xfId="0" applyNumberFormat="1" applyFont="1" applyFill="1" applyBorder="1" applyAlignment="1">
      <alignment horizontal="center"/>
    </xf>
    <xf numFmtId="49" fontId="26" fillId="7" borderId="25" xfId="0" applyNumberFormat="1" applyFont="1" applyFill="1" applyBorder="1" applyAlignment="1">
      <alignment horizontal="center"/>
    </xf>
    <xf numFmtId="49" fontId="26" fillId="7" borderId="51" xfId="0" applyNumberFormat="1" applyFont="1" applyFill="1" applyBorder="1" applyAlignment="1">
      <alignment horizontal="center"/>
    </xf>
    <xf numFmtId="0" fontId="26" fillId="2" borderId="75" xfId="0" applyFont="1" applyFill="1" applyBorder="1" applyAlignment="1">
      <alignment horizontal="center" vertical="center"/>
    </xf>
    <xf numFmtId="1" fontId="26" fillId="2" borderId="75" xfId="0" applyNumberFormat="1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0" fontId="26" fillId="0" borderId="22" xfId="0" applyFont="1" applyBorder="1"/>
    <xf numFmtId="0" fontId="26" fillId="0" borderId="38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2" xfId="0" applyFont="1" applyBorder="1"/>
    <xf numFmtId="0" fontId="24" fillId="0" borderId="5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6" borderId="50" xfId="0" applyFont="1" applyFill="1" applyBorder="1" applyAlignment="1">
      <alignment horizontal="center"/>
    </xf>
    <xf numFmtId="0" fontId="26" fillId="2" borderId="77" xfId="0" applyFont="1" applyFill="1" applyBorder="1"/>
    <xf numFmtId="1" fontId="26" fillId="2" borderId="6" xfId="0" applyNumberFormat="1" applyFont="1" applyFill="1" applyBorder="1" applyAlignment="1">
      <alignment horizontal="center"/>
    </xf>
    <xf numFmtId="1" fontId="26" fillId="2" borderId="7" xfId="0" applyNumberFormat="1" applyFont="1" applyFill="1" applyBorder="1" applyAlignment="1">
      <alignment horizontal="center"/>
    </xf>
    <xf numFmtId="1" fontId="26" fillId="2" borderId="77" xfId="0" applyNumberFormat="1" applyFont="1" applyFill="1" applyBorder="1" applyAlignment="1">
      <alignment horizontal="center"/>
    </xf>
    <xf numFmtId="1" fontId="26" fillId="2" borderId="87" xfId="0" applyNumberFormat="1" applyFont="1" applyFill="1" applyBorder="1" applyAlignment="1">
      <alignment horizontal="center"/>
    </xf>
    <xf numFmtId="1" fontId="26" fillId="2" borderId="48" xfId="0" applyNumberFormat="1" applyFont="1" applyFill="1" applyBorder="1" applyAlignment="1">
      <alignment horizontal="center"/>
    </xf>
    <xf numFmtId="0" fontId="26" fillId="3" borderId="22" xfId="0" applyFont="1" applyFill="1" applyBorder="1"/>
    <xf numFmtId="1" fontId="26" fillId="3" borderId="10" xfId="0" applyNumberFormat="1" applyFont="1" applyFill="1" applyBorder="1" applyAlignment="1">
      <alignment horizontal="center"/>
    </xf>
    <xf numFmtId="1" fontId="26" fillId="3" borderId="11" xfId="0" applyNumberFormat="1" applyFont="1" applyFill="1" applyBorder="1" applyAlignment="1">
      <alignment horizontal="center"/>
    </xf>
    <xf numFmtId="1" fontId="26" fillId="3" borderId="22" xfId="0" applyNumberFormat="1" applyFont="1" applyFill="1" applyBorder="1" applyAlignment="1">
      <alignment horizontal="center"/>
    </xf>
    <xf numFmtId="1" fontId="26" fillId="3" borderId="23" xfId="0" applyNumberFormat="1" applyFont="1" applyFill="1" applyBorder="1" applyAlignment="1">
      <alignment horizontal="center"/>
    </xf>
    <xf numFmtId="1" fontId="26" fillId="3" borderId="24" xfId="0" applyNumberFormat="1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49" fontId="26" fillId="8" borderId="13" xfId="0" applyNumberFormat="1" applyFont="1" applyFill="1" applyBorder="1" applyAlignment="1">
      <alignment horizontal="center"/>
    </xf>
    <xf numFmtId="49" fontId="26" fillId="8" borderId="20" xfId="0" applyNumberFormat="1" applyFont="1" applyFill="1" applyBorder="1" applyAlignment="1">
      <alignment horizontal="center"/>
    </xf>
    <xf numFmtId="49" fontId="26" fillId="8" borderId="50" xfId="0" applyNumberFormat="1" applyFont="1" applyFill="1" applyBorder="1" applyAlignment="1">
      <alignment horizontal="center"/>
    </xf>
    <xf numFmtId="1" fontId="26" fillId="3" borderId="12" xfId="0" applyNumberFormat="1" applyFont="1" applyFill="1" applyBorder="1" applyAlignment="1">
      <alignment horizontal="center"/>
    </xf>
    <xf numFmtId="1" fontId="26" fillId="3" borderId="18" xfId="0" applyNumberFormat="1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26" xfId="0" applyFont="1" applyBorder="1"/>
    <xf numFmtId="0" fontId="24" fillId="0" borderId="9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6" fillId="3" borderId="12" xfId="0" applyFont="1" applyFill="1" applyBorder="1"/>
    <xf numFmtId="1" fontId="26" fillId="3" borderId="21" xfId="0" applyNumberFormat="1" applyFont="1" applyFill="1" applyBorder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3" borderId="73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6" xfId="0" applyFont="1" applyFill="1" applyBorder="1"/>
    <xf numFmtId="0" fontId="26" fillId="3" borderId="34" xfId="0" applyFont="1" applyFill="1" applyBorder="1" applyAlignment="1">
      <alignment horizontal="center" vertical="center" wrapText="1"/>
    </xf>
    <xf numFmtId="0" fontId="26" fillId="3" borderId="75" xfId="0" applyFont="1" applyFill="1" applyBorder="1" applyAlignment="1">
      <alignment horizontal="center" vertical="center" wrapText="1"/>
    </xf>
    <xf numFmtId="49" fontId="26" fillId="8" borderId="11" xfId="0" applyNumberFormat="1" applyFont="1" applyFill="1" applyBorder="1" applyAlignment="1">
      <alignment horizontal="center"/>
    </xf>
    <xf numFmtId="49" fontId="26" fillId="8" borderId="25" xfId="0" applyNumberFormat="1" applyFont="1" applyFill="1" applyBorder="1" applyAlignment="1">
      <alignment horizontal="center"/>
    </xf>
    <xf numFmtId="49" fontId="26" fillId="8" borderId="51" xfId="0" applyNumberFormat="1" applyFont="1" applyFill="1" applyBorder="1" applyAlignment="1">
      <alignment horizontal="center"/>
    </xf>
    <xf numFmtId="0" fontId="26" fillId="3" borderId="52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88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26" fillId="3" borderId="26" xfId="0" applyFont="1" applyFill="1" applyBorder="1"/>
    <xf numFmtId="49" fontId="26" fillId="8" borderId="55" xfId="0" applyNumberFormat="1" applyFont="1" applyFill="1" applyBorder="1" applyAlignment="1"/>
    <xf numFmtId="49" fontId="26" fillId="8" borderId="1" xfId="0" applyNumberFormat="1" applyFont="1" applyFill="1" applyBorder="1" applyAlignment="1"/>
    <xf numFmtId="49" fontId="26" fillId="8" borderId="56" xfId="0" applyNumberFormat="1" applyFont="1" applyFill="1" applyBorder="1" applyAlignment="1"/>
    <xf numFmtId="1" fontId="26" fillId="3" borderId="53" xfId="0" applyNumberFormat="1" applyFont="1" applyFill="1" applyBorder="1" applyAlignment="1">
      <alignment horizontal="center"/>
    </xf>
    <xf numFmtId="1" fontId="26" fillId="3" borderId="55" xfId="0" applyNumberFormat="1" applyFont="1" applyFill="1" applyBorder="1" applyAlignment="1">
      <alignment horizontal="center"/>
    </xf>
    <xf numFmtId="1" fontId="26" fillId="3" borderId="54" xfId="0" applyNumberFormat="1" applyFont="1" applyFill="1" applyBorder="1" applyAlignment="1">
      <alignment horizontal="center"/>
    </xf>
    <xf numFmtId="1" fontId="26" fillId="3" borderId="82" xfId="0" applyNumberFormat="1" applyFont="1" applyFill="1" applyBorder="1" applyAlignment="1">
      <alignment horizontal="center"/>
    </xf>
    <xf numFmtId="1" fontId="26" fillId="3" borderId="74" xfId="0" applyNumberFormat="1" applyFont="1" applyFill="1" applyBorder="1" applyAlignment="1">
      <alignment horizontal="center"/>
    </xf>
    <xf numFmtId="0" fontId="26" fillId="4" borderId="12" xfId="0" applyFont="1" applyFill="1" applyBorder="1"/>
    <xf numFmtId="1" fontId="26" fillId="4" borderId="21" xfId="0" applyNumberFormat="1" applyFont="1" applyFill="1" applyBorder="1" applyAlignment="1">
      <alignment horizontal="center"/>
    </xf>
    <xf numFmtId="1" fontId="26" fillId="4" borderId="13" xfId="0" applyNumberFormat="1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26" fillId="4" borderId="41" xfId="0" applyNumberFormat="1" applyFont="1" applyFill="1" applyBorder="1" applyAlignment="1">
      <alignment horizontal="center"/>
    </xf>
    <xf numFmtId="0" fontId="26" fillId="4" borderId="42" xfId="0" applyNumberFormat="1" applyFont="1" applyFill="1" applyBorder="1" applyAlignment="1">
      <alignment horizontal="center"/>
    </xf>
    <xf numFmtId="1" fontId="26" fillId="4" borderId="10" xfId="0" applyNumberFormat="1" applyFont="1" applyFill="1" applyBorder="1" applyAlignment="1">
      <alignment horizontal="center"/>
    </xf>
    <xf numFmtId="1" fontId="27" fillId="4" borderId="10" xfId="0" applyNumberFormat="1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4" fillId="0" borderId="16" xfId="0" applyFont="1" applyBorder="1"/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6" fillId="4" borderId="77" xfId="0" applyFont="1" applyFill="1" applyBorder="1"/>
    <xf numFmtId="1" fontId="26" fillId="4" borderId="6" xfId="0" applyNumberFormat="1" applyFont="1" applyFill="1" applyBorder="1" applyAlignment="1">
      <alignment horizontal="center"/>
    </xf>
    <xf numFmtId="1" fontId="26" fillId="4" borderId="7" xfId="0" applyNumberFormat="1" applyFont="1" applyFill="1" applyBorder="1" applyAlignment="1">
      <alignment horizontal="center"/>
    </xf>
    <xf numFmtId="0" fontId="26" fillId="4" borderId="77" xfId="0" applyFont="1" applyFill="1" applyBorder="1" applyAlignment="1">
      <alignment horizontal="center"/>
    </xf>
    <xf numFmtId="0" fontId="26" fillId="4" borderId="87" xfId="0" applyFont="1" applyFill="1" applyBorder="1" applyAlignment="1">
      <alignment horizontal="center"/>
    </xf>
    <xf numFmtId="1" fontId="24" fillId="4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52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0" borderId="39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43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6" fillId="0" borderId="32" xfId="0" applyFont="1" applyBorder="1"/>
    <xf numFmtId="0" fontId="26" fillId="0" borderId="7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89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1" fontId="26" fillId="0" borderId="21" xfId="0" applyNumberFormat="1" applyFont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1" fontId="26" fillId="0" borderId="36" xfId="0" applyNumberFormat="1" applyFont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0" fontId="24" fillId="0" borderId="63" xfId="0" applyFont="1" applyBorder="1"/>
    <xf numFmtId="0" fontId="24" fillId="0" borderId="4" xfId="0" applyFont="1" applyBorder="1"/>
    <xf numFmtId="0" fontId="24" fillId="0" borderId="4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6" borderId="6" xfId="0" applyNumberFormat="1" applyFont="1" applyFill="1" applyBorder="1" applyAlignment="1">
      <alignment horizontal="center"/>
    </xf>
    <xf numFmtId="164" fontId="24" fillId="0" borderId="87" xfId="0" applyNumberFormat="1" applyFont="1" applyBorder="1" applyAlignment="1">
      <alignment horizontal="center"/>
    </xf>
    <xf numFmtId="0" fontId="24" fillId="0" borderId="33" xfId="0" applyFont="1" applyBorder="1"/>
    <xf numFmtId="0" fontId="24" fillId="0" borderId="34" xfId="0" applyFont="1" applyBorder="1"/>
    <xf numFmtId="0" fontId="24" fillId="0" borderId="34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1" fontId="24" fillId="0" borderId="0" xfId="0" applyNumberFormat="1" applyFont="1"/>
    <xf numFmtId="0" fontId="24" fillId="0" borderId="8" xfId="0" applyFont="1" applyBorder="1" applyAlignment="1">
      <alignment horizontal="left"/>
    </xf>
    <xf numFmtId="0" fontId="24" fillId="0" borderId="32" xfId="0" applyFont="1" applyBorder="1"/>
    <xf numFmtId="0" fontId="26" fillId="0" borderId="8" xfId="0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61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/>
    </xf>
    <xf numFmtId="0" fontId="29" fillId="0" borderId="0" xfId="0" applyFont="1" applyBorder="1" applyAlignment="1"/>
    <xf numFmtId="0" fontId="30" fillId="0" borderId="0" xfId="0" applyFont="1" applyBorder="1" applyAlignment="1"/>
    <xf numFmtId="0" fontId="31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6" borderId="7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7" fillId="2" borderId="40" xfId="0" applyFont="1" applyFill="1" applyBorder="1" applyAlignment="1">
      <alignment horizontal="center" vertical="center"/>
    </xf>
    <xf numFmtId="1" fontId="27" fillId="2" borderId="6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/>
    </xf>
    <xf numFmtId="1" fontId="27" fillId="3" borderId="18" xfId="0" applyNumberFormat="1" applyFont="1" applyFill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1" fontId="27" fillId="3" borderId="53" xfId="0" applyNumberFormat="1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5" fillId="6" borderId="3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25" fillId="0" borderId="53" xfId="0" applyFont="1" applyBorder="1" applyAlignment="1">
      <alignment horizontal="center"/>
    </xf>
    <xf numFmtId="1" fontId="25" fillId="6" borderId="30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164" fontId="25" fillId="6" borderId="30" xfId="0" applyNumberFormat="1" applyFont="1" applyFill="1" applyBorder="1" applyAlignment="1">
      <alignment horizontal="center" vertical="center"/>
    </xf>
    <xf numFmtId="0" fontId="24" fillId="0" borderId="7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/>
    <xf numFmtId="0" fontId="24" fillId="0" borderId="25" xfId="0" applyFont="1" applyBorder="1" applyAlignment="1"/>
    <xf numFmtId="0" fontId="24" fillId="0" borderId="24" xfId="0" applyFont="1" applyBorder="1" applyAlignment="1"/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7" fillId="0" borderId="0" xfId="0" applyFont="1"/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5" fillId="0" borderId="3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31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49" fontId="26" fillId="7" borderId="11" xfId="0" applyNumberFormat="1" applyFont="1" applyFill="1" applyBorder="1" applyAlignment="1">
      <alignment horizontal="center"/>
    </xf>
    <xf numFmtId="49" fontId="26" fillId="7" borderId="25" xfId="0" applyNumberFormat="1" applyFont="1" applyFill="1" applyBorder="1" applyAlignment="1">
      <alignment horizontal="center"/>
    </xf>
    <xf numFmtId="49" fontId="26" fillId="7" borderId="51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5" fillId="0" borderId="17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25" fillId="0" borderId="75" xfId="0" applyFont="1" applyBorder="1" applyAlignment="1">
      <alignment horizontal="left" vertical="top"/>
    </xf>
    <xf numFmtId="0" fontId="24" fillId="0" borderId="4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11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4" fillId="0" borderId="7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1" fontId="24" fillId="0" borderId="9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60" xfId="0" applyFont="1" applyBorder="1" applyAlignment="1">
      <alignment horizontal="center" wrapText="1"/>
    </xf>
    <xf numFmtId="0" fontId="24" fillId="0" borderId="71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 textRotation="90"/>
    </xf>
    <xf numFmtId="0" fontId="26" fillId="0" borderId="64" xfId="0" applyFont="1" applyBorder="1" applyAlignment="1">
      <alignment horizontal="center" vertical="center" textRotation="90"/>
    </xf>
    <xf numFmtId="0" fontId="26" fillId="0" borderId="57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6" fillId="9" borderId="1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36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24" fillId="0" borderId="11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left" wrapText="1"/>
    </xf>
    <xf numFmtId="0" fontId="26" fillId="2" borderId="47" xfId="0" applyFont="1" applyFill="1" applyBorder="1" applyAlignment="1">
      <alignment horizontal="left" wrapText="1"/>
    </xf>
    <xf numFmtId="0" fontId="26" fillId="2" borderId="48" xfId="0" applyFont="1" applyFill="1" applyBorder="1" applyAlignment="1">
      <alignment horizontal="left" wrapText="1"/>
    </xf>
    <xf numFmtId="0" fontId="24" fillId="6" borderId="11" xfId="0" applyFont="1" applyFill="1" applyBorder="1" applyAlignment="1">
      <alignment horizontal="left" vertical="top" wrapText="1"/>
    </xf>
    <xf numFmtId="0" fontId="24" fillId="6" borderId="25" xfId="0" applyFont="1" applyFill="1" applyBorder="1" applyAlignment="1">
      <alignment horizontal="left" vertical="top" wrapText="1"/>
    </xf>
    <xf numFmtId="0" fontId="24" fillId="6" borderId="24" xfId="0" applyFont="1" applyFill="1" applyBorder="1" applyAlignment="1">
      <alignment horizontal="left" vertical="top" wrapText="1"/>
    </xf>
    <xf numFmtId="0" fontId="24" fillId="0" borderId="4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1" xfId="0" applyFont="1" applyBorder="1" applyAlignment="1"/>
    <xf numFmtId="0" fontId="24" fillId="0" borderId="25" xfId="0" applyFont="1" applyBorder="1" applyAlignment="1"/>
    <xf numFmtId="0" fontId="24" fillId="0" borderId="24" xfId="0" applyFont="1" applyBorder="1" applyAlignment="1"/>
    <xf numFmtId="1" fontId="26" fillId="0" borderId="15" xfId="0" applyNumberFormat="1" applyFont="1" applyBorder="1" applyAlignment="1">
      <alignment horizontal="center" vertical="center"/>
    </xf>
    <xf numFmtId="49" fontId="26" fillId="8" borderId="13" xfId="0" applyNumberFormat="1" applyFont="1" applyFill="1" applyBorder="1" applyAlignment="1">
      <alignment horizontal="center"/>
    </xf>
    <xf numFmtId="49" fontId="26" fillId="8" borderId="20" xfId="0" applyNumberFormat="1" applyFont="1" applyFill="1" applyBorder="1" applyAlignment="1">
      <alignment horizontal="center"/>
    </xf>
    <xf numFmtId="49" fontId="26" fillId="8" borderId="50" xfId="0" applyNumberFormat="1" applyFont="1" applyFill="1" applyBorder="1" applyAlignment="1">
      <alignment horizontal="center"/>
    </xf>
    <xf numFmtId="0" fontId="24" fillId="6" borderId="27" xfId="0" applyFont="1" applyFill="1" applyBorder="1" applyAlignment="1">
      <alignment horizontal="left"/>
    </xf>
    <xf numFmtId="0" fontId="24" fillId="6" borderId="28" xfId="0" applyFont="1" applyFill="1" applyBorder="1" applyAlignment="1">
      <alignment horizontal="left"/>
    </xf>
    <xf numFmtId="0" fontId="24" fillId="6" borderId="29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6" fillId="3" borderId="1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left"/>
    </xf>
    <xf numFmtId="0" fontId="24" fillId="4" borderId="7" xfId="0" applyFont="1" applyFill="1" applyBorder="1" applyAlignment="1">
      <alignment wrapText="1"/>
    </xf>
    <xf numFmtId="0" fontId="24" fillId="4" borderId="47" xfId="0" applyFont="1" applyFill="1" applyBorder="1" applyAlignment="1">
      <alignment wrapText="1"/>
    </xf>
    <xf numFmtId="0" fontId="24" fillId="4" borderId="48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9" xfId="0" applyFont="1" applyBorder="1" applyAlignment="1">
      <alignment horizontal="left"/>
    </xf>
    <xf numFmtId="0" fontId="24" fillId="0" borderId="11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4" borderId="11" xfId="0" applyFont="1" applyFill="1" applyBorder="1" applyAlignment="1">
      <alignment horizontal="right" wrapText="1"/>
    </xf>
    <xf numFmtId="0" fontId="24" fillId="4" borderId="25" xfId="0" applyFont="1" applyFill="1" applyBorder="1" applyAlignment="1">
      <alignment horizontal="right" wrapText="1"/>
    </xf>
    <xf numFmtId="0" fontId="24" fillId="4" borderId="24" xfId="0" applyFont="1" applyFill="1" applyBorder="1" applyAlignment="1">
      <alignment horizontal="right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49" fontId="26" fillId="7" borderId="7" xfId="0" applyNumberFormat="1" applyFont="1" applyFill="1" applyBorder="1" applyAlignment="1">
      <alignment horizontal="center"/>
    </xf>
    <xf numFmtId="49" fontId="26" fillId="7" borderId="47" xfId="0" applyNumberFormat="1" applyFont="1" applyFill="1" applyBorder="1" applyAlignment="1">
      <alignment horizontal="center"/>
    </xf>
    <xf numFmtId="49" fontId="26" fillId="7" borderId="89" xfId="0" applyNumberFormat="1" applyFont="1" applyFill="1" applyBorder="1" applyAlignment="1">
      <alignment horizontal="center"/>
    </xf>
    <xf numFmtId="49" fontId="26" fillId="4" borderId="13" xfId="0" applyNumberFormat="1" applyFont="1" applyFill="1" applyBorder="1" applyAlignment="1">
      <alignment horizontal="center"/>
    </xf>
    <xf numFmtId="49" fontId="26" fillId="4" borderId="20" xfId="0" applyNumberFormat="1" applyFont="1" applyFill="1" applyBorder="1" applyAlignment="1">
      <alignment horizontal="center"/>
    </xf>
    <xf numFmtId="49" fontId="26" fillId="4" borderId="50" xfId="0" applyNumberFormat="1" applyFont="1" applyFill="1" applyBorder="1" applyAlignment="1">
      <alignment horizontal="center"/>
    </xf>
    <xf numFmtId="0" fontId="26" fillId="4" borderId="7" xfId="0" applyFont="1" applyFill="1" applyBorder="1" applyAlignment="1">
      <alignment horizontal="left" wrapText="1"/>
    </xf>
    <xf numFmtId="0" fontId="26" fillId="4" borderId="47" xfId="0" applyFont="1" applyFill="1" applyBorder="1" applyAlignment="1">
      <alignment horizontal="left" wrapText="1"/>
    </xf>
    <xf numFmtId="0" fontId="26" fillId="4" borderId="48" xfId="0" applyFont="1" applyFill="1" applyBorder="1" applyAlignment="1">
      <alignment horizontal="left" wrapText="1"/>
    </xf>
    <xf numFmtId="49" fontId="26" fillId="4" borderId="7" xfId="0" applyNumberFormat="1" applyFont="1" applyFill="1" applyBorder="1" applyAlignment="1">
      <alignment horizontal="center"/>
    </xf>
    <xf numFmtId="49" fontId="26" fillId="4" borderId="47" xfId="0" applyNumberFormat="1" applyFont="1" applyFill="1" applyBorder="1" applyAlignment="1">
      <alignment horizontal="center"/>
    </xf>
    <xf numFmtId="49" fontId="26" fillId="4" borderId="48" xfId="0" applyNumberFormat="1" applyFont="1" applyFill="1" applyBorder="1" applyAlignment="1">
      <alignment horizontal="center"/>
    </xf>
    <xf numFmtId="0" fontId="25" fillId="0" borderId="83" xfId="0" applyFont="1" applyBorder="1" applyAlignment="1">
      <alignment horizontal="left" vertical="center"/>
    </xf>
    <xf numFmtId="0" fontId="24" fillId="0" borderId="84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4" fillId="0" borderId="5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4" fillId="0" borderId="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5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/>
    </xf>
    <xf numFmtId="0" fontId="24" fillId="0" borderId="88" xfId="0" applyFont="1" applyBorder="1" applyAlignment="1">
      <alignment horizontal="center"/>
    </xf>
    <xf numFmtId="0" fontId="26" fillId="0" borderId="9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5" borderId="11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 vertical="center" textRotation="90"/>
    </xf>
    <xf numFmtId="49" fontId="21" fillId="0" borderId="21" xfId="0" applyNumberFormat="1" applyFont="1" applyFill="1" applyBorder="1" applyAlignment="1">
      <alignment horizontal="center" vertical="center" textRotation="90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0" borderId="88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88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7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164" fontId="24" fillId="9" borderId="26" xfId="0" applyNumberFormat="1" applyFont="1" applyFill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164" fontId="24" fillId="0" borderId="30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164" fontId="24" fillId="9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Layout" topLeftCell="A4" zoomScale="80" zoomScaleNormal="120" zoomScalePageLayoutView="80" workbookViewId="0">
      <selection activeCell="A9" sqref="A9"/>
    </sheetView>
  </sheetViews>
  <sheetFormatPr defaultColWidth="9.140625" defaultRowHeight="15" x14ac:dyDescent="0.25"/>
  <cols>
    <col min="1" max="1" width="3.28515625" style="9" customWidth="1"/>
    <col min="2" max="2" width="9.28515625" style="13" customWidth="1"/>
    <col min="3" max="3" width="15.28515625" style="9" customWidth="1"/>
    <col min="4" max="4" width="7.140625" style="9" customWidth="1"/>
    <col min="5" max="5" width="7.7109375" style="9" customWidth="1"/>
    <col min="6" max="6" width="11.7109375" style="9" customWidth="1"/>
    <col min="7" max="9" width="9.140625" style="9" customWidth="1"/>
    <col min="10" max="10" width="14.28515625" style="9" customWidth="1"/>
    <col min="11" max="16384" width="9.140625" style="9"/>
  </cols>
  <sheetData>
    <row r="1" spans="1:11" ht="15.75" hidden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1" ht="15.75" hidden="1" x14ac:dyDescent="0.25">
      <c r="A2" s="359" t="s">
        <v>39</v>
      </c>
      <c r="B2" s="359"/>
      <c r="C2" s="359"/>
      <c r="D2" s="359"/>
      <c r="E2" s="359"/>
      <c r="F2" s="359"/>
      <c r="G2" s="359"/>
      <c r="H2" s="359"/>
      <c r="I2" s="359"/>
      <c r="J2" s="359"/>
      <c r="K2" s="10"/>
    </row>
    <row r="3" spans="1:11" ht="18.75" hidden="1" x14ac:dyDescent="0.3">
      <c r="A3" s="360" t="s">
        <v>74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1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ht="15.75" x14ac:dyDescent="0.25">
      <c r="A5" s="361"/>
      <c r="B5" s="361"/>
      <c r="C5" s="361"/>
      <c r="D5" s="361"/>
      <c r="E5" s="361"/>
      <c r="F5" s="361"/>
      <c r="G5" s="361"/>
      <c r="H5" s="361"/>
      <c r="I5" s="361"/>
      <c r="J5" s="361"/>
    </row>
    <row r="6" spans="1:11" x14ac:dyDescent="0.25">
      <c r="A6" s="362"/>
      <c r="B6" s="362"/>
      <c r="C6" s="362"/>
      <c r="D6" s="362"/>
      <c r="E6" s="362"/>
      <c r="F6" s="362"/>
      <c r="G6" s="362"/>
      <c r="H6" s="362"/>
      <c r="I6" s="362"/>
      <c r="J6" s="362"/>
    </row>
    <row r="7" spans="1:11" ht="18.75" x14ac:dyDescent="0.3">
      <c r="B7" s="37"/>
    </row>
    <row r="8" spans="1:11" ht="15.75" x14ac:dyDescent="0.25">
      <c r="A8" s="9" t="s">
        <v>289</v>
      </c>
      <c r="G8" s="325" t="s">
        <v>330</v>
      </c>
    </row>
    <row r="9" spans="1:11" ht="18.75" x14ac:dyDescent="0.3">
      <c r="A9" s="9" t="s">
        <v>331</v>
      </c>
      <c r="G9" s="21"/>
    </row>
    <row r="10" spans="1:11" ht="18.75" x14ac:dyDescent="0.3">
      <c r="G10" s="37"/>
      <c r="I10" s="22"/>
    </row>
    <row r="11" spans="1:11" ht="18.75" x14ac:dyDescent="0.3">
      <c r="G11" s="23"/>
    </row>
    <row r="12" spans="1:11" ht="18.75" x14ac:dyDescent="0.3">
      <c r="B12" s="37"/>
    </row>
    <row r="13" spans="1:11" ht="18.75" x14ac:dyDescent="0.3">
      <c r="B13" s="37"/>
    </row>
    <row r="14" spans="1:11" ht="18.75" x14ac:dyDescent="0.3">
      <c r="B14" s="37"/>
    </row>
    <row r="15" spans="1:11" ht="18.75" x14ac:dyDescent="0.3">
      <c r="B15" s="37"/>
    </row>
    <row r="16" spans="1:11" ht="18.75" x14ac:dyDescent="0.3">
      <c r="B16" s="37"/>
    </row>
    <row r="17" spans="1:11" ht="18.75" x14ac:dyDescent="0.3">
      <c r="B17" s="37"/>
    </row>
    <row r="18" spans="1:11" ht="18.75" x14ac:dyDescent="0.3">
      <c r="B18" s="37"/>
    </row>
    <row r="19" spans="1:11" ht="18.75" x14ac:dyDescent="0.3">
      <c r="B19" s="360" t="s">
        <v>1</v>
      </c>
      <c r="C19" s="360"/>
      <c r="D19" s="360"/>
      <c r="E19" s="360"/>
      <c r="F19" s="360"/>
      <c r="G19" s="360"/>
      <c r="H19" s="360"/>
      <c r="I19" s="360"/>
      <c r="J19" s="360"/>
    </row>
    <row r="20" spans="1:11" s="18" customFormat="1" ht="18.75" x14ac:dyDescent="0.3">
      <c r="A20" s="351" t="s">
        <v>286</v>
      </c>
      <c r="B20" s="351"/>
      <c r="C20" s="351"/>
      <c r="D20" s="351"/>
      <c r="E20" s="351"/>
      <c r="F20" s="351"/>
      <c r="G20" s="351"/>
      <c r="H20" s="351"/>
      <c r="I20" s="351"/>
      <c r="J20" s="351"/>
    </row>
    <row r="21" spans="1:11" s="18" customFormat="1" ht="18.75" hidden="1" customHeight="1" x14ac:dyDescent="0.3">
      <c r="A21" s="351"/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1" s="18" customFormat="1" ht="18.75" hidden="1" customHeight="1" x14ac:dyDescent="0.3">
      <c r="A22" s="351"/>
      <c r="B22" s="351"/>
      <c r="C22" s="351"/>
      <c r="D22" s="351"/>
      <c r="E22" s="351"/>
      <c r="F22" s="351"/>
      <c r="G22" s="351"/>
      <c r="H22" s="351"/>
      <c r="I22" s="351"/>
      <c r="J22" s="351"/>
    </row>
    <row r="23" spans="1:11" s="18" customFormat="1" ht="18.75" x14ac:dyDescent="0.3">
      <c r="B23" s="351" t="s">
        <v>287</v>
      </c>
      <c r="C23" s="351"/>
      <c r="D23" s="351"/>
      <c r="E23" s="351"/>
      <c r="F23" s="351"/>
      <c r="G23" s="351"/>
      <c r="H23" s="351"/>
      <c r="I23" s="351"/>
      <c r="J23" s="351"/>
    </row>
    <row r="24" spans="1:11" s="18" customFormat="1" ht="18.75" x14ac:dyDescent="0.3">
      <c r="A24" s="352" t="s">
        <v>114</v>
      </c>
      <c r="B24" s="352"/>
      <c r="C24" s="352"/>
      <c r="D24" s="352"/>
      <c r="E24" s="352"/>
      <c r="F24" s="352"/>
      <c r="G24" s="352"/>
      <c r="H24" s="352"/>
      <c r="I24" s="352"/>
      <c r="J24" s="352"/>
      <c r="K24" s="19"/>
    </row>
    <row r="25" spans="1:11" ht="18.75" x14ac:dyDescent="0.3">
      <c r="A25" s="356" t="s">
        <v>290</v>
      </c>
      <c r="B25" s="356"/>
      <c r="C25" s="356"/>
      <c r="D25" s="356"/>
      <c r="E25" s="356"/>
      <c r="F25" s="356"/>
      <c r="G25" s="356"/>
      <c r="H25" s="356"/>
      <c r="I25" s="356"/>
      <c r="J25" s="356"/>
    </row>
    <row r="26" spans="1:11" ht="21" customHeight="1" x14ac:dyDescent="0.25">
      <c r="A26" s="358"/>
      <c r="B26" s="358"/>
      <c r="C26" s="358"/>
      <c r="D26" s="358"/>
      <c r="E26" s="358"/>
      <c r="F26" s="358"/>
      <c r="G26" s="358"/>
      <c r="H26" s="358"/>
      <c r="I26" s="358"/>
      <c r="J26" s="358"/>
    </row>
    <row r="27" spans="1:11" ht="41.25" customHeight="1" x14ac:dyDescent="0.3">
      <c r="B27" s="16"/>
    </row>
    <row r="28" spans="1:11" ht="20.25" customHeight="1" x14ac:dyDescent="0.3">
      <c r="B28" s="16"/>
    </row>
    <row r="29" spans="1:11" ht="36" hidden="1" customHeight="1" x14ac:dyDescent="0.3">
      <c r="B29" s="16"/>
    </row>
    <row r="30" spans="1:11" ht="22.5" customHeight="1" x14ac:dyDescent="0.3">
      <c r="B30" s="16"/>
    </row>
    <row r="31" spans="1:11" ht="35.25" customHeight="1" x14ac:dyDescent="0.3">
      <c r="F31" s="357" t="s">
        <v>315</v>
      </c>
      <c r="G31" s="357"/>
      <c r="H31" s="357"/>
      <c r="I31" s="357"/>
      <c r="J31" s="357"/>
    </row>
    <row r="32" spans="1:11" ht="10.5" customHeight="1" x14ac:dyDescent="0.3">
      <c r="F32" s="355"/>
      <c r="G32" s="355"/>
      <c r="H32" s="355"/>
      <c r="I32" s="355"/>
      <c r="J32" s="355"/>
    </row>
    <row r="33" spans="2:10" ht="23.25" customHeight="1" x14ac:dyDescent="0.3">
      <c r="F33" s="354" t="s">
        <v>155</v>
      </c>
      <c r="G33" s="354"/>
      <c r="H33" s="354"/>
      <c r="I33" s="354"/>
      <c r="J33" s="354"/>
    </row>
    <row r="34" spans="2:10" ht="18.75" x14ac:dyDescent="0.3">
      <c r="D34" s="14"/>
      <c r="E34" s="14"/>
      <c r="F34" s="20" t="s">
        <v>156</v>
      </c>
      <c r="G34" s="12"/>
      <c r="H34" s="12"/>
      <c r="I34" s="12"/>
      <c r="J34" s="12"/>
    </row>
    <row r="35" spans="2:10" ht="52.5" customHeight="1" x14ac:dyDescent="0.3">
      <c r="F35" s="355" t="s">
        <v>157</v>
      </c>
      <c r="G35" s="355"/>
      <c r="H35" s="355"/>
      <c r="I35" s="355"/>
      <c r="J35" s="355"/>
    </row>
    <row r="36" spans="2:10" ht="41.25" customHeight="1" x14ac:dyDescent="0.3">
      <c r="B36" s="15"/>
      <c r="F36" s="353" t="s">
        <v>158</v>
      </c>
      <c r="G36" s="353"/>
      <c r="H36" s="353"/>
      <c r="I36" s="353"/>
      <c r="J36" s="353"/>
    </row>
    <row r="37" spans="2:10" ht="18.75" x14ac:dyDescent="0.3">
      <c r="B37" s="15"/>
      <c r="F37" s="17"/>
    </row>
  </sheetData>
  <mergeCells count="18">
    <mergeCell ref="A1:J1"/>
    <mergeCell ref="A2:J2"/>
    <mergeCell ref="A3:J3"/>
    <mergeCell ref="B19:J19"/>
    <mergeCell ref="A20:J20"/>
    <mergeCell ref="A5:J5"/>
    <mergeCell ref="A6:J6"/>
    <mergeCell ref="A21:J21"/>
    <mergeCell ref="A22:J22"/>
    <mergeCell ref="B23:J23"/>
    <mergeCell ref="A24:J24"/>
    <mergeCell ref="F36:J36"/>
    <mergeCell ref="F33:J33"/>
    <mergeCell ref="F35:J35"/>
    <mergeCell ref="A25:J25"/>
    <mergeCell ref="F31:J31"/>
    <mergeCell ref="A26:J26"/>
    <mergeCell ref="F32:J32"/>
  </mergeCells>
  <printOptions horizontalCentered="1"/>
  <pageMargins left="0.11811023622047245" right="0.11811023622047245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6"/>
  <sheetViews>
    <sheetView topLeftCell="A37" workbookViewId="0">
      <selection activeCell="A45" sqref="A45"/>
    </sheetView>
  </sheetViews>
  <sheetFormatPr defaultRowHeight="15" x14ac:dyDescent="0.25"/>
  <cols>
    <col min="1" max="1" width="104.85546875" style="46" customWidth="1"/>
  </cols>
  <sheetData>
    <row r="1" spans="1:1" ht="15.75" x14ac:dyDescent="0.25">
      <c r="A1" s="38" t="s">
        <v>40</v>
      </c>
    </row>
    <row r="2" spans="1:1" ht="15.75" x14ac:dyDescent="0.25">
      <c r="A2" s="38"/>
    </row>
    <row r="3" spans="1:1" ht="15.75" x14ac:dyDescent="0.25">
      <c r="A3" s="39" t="s">
        <v>212</v>
      </c>
    </row>
    <row r="4" spans="1:1" ht="15.75" x14ac:dyDescent="0.25">
      <c r="A4" s="39"/>
    </row>
    <row r="5" spans="1:1" ht="63" x14ac:dyDescent="0.25">
      <c r="A5" s="40" t="s">
        <v>177</v>
      </c>
    </row>
    <row r="6" spans="1:1" ht="15.75" x14ac:dyDescent="0.25">
      <c r="A6" s="40" t="s">
        <v>178</v>
      </c>
    </row>
    <row r="7" spans="1:1" ht="63" x14ac:dyDescent="0.25">
      <c r="A7" s="41" t="s">
        <v>281</v>
      </c>
    </row>
    <row r="8" spans="1:1" ht="31.5" x14ac:dyDescent="0.25">
      <c r="A8" s="40" t="s">
        <v>179</v>
      </c>
    </row>
    <row r="9" spans="1:1" ht="31.5" x14ac:dyDescent="0.25">
      <c r="A9" s="40" t="s">
        <v>291</v>
      </c>
    </row>
    <row r="10" spans="1:1" ht="47.25" x14ac:dyDescent="0.25">
      <c r="A10" s="40" t="s">
        <v>292</v>
      </c>
    </row>
    <row r="11" spans="1:1" ht="47.25" x14ac:dyDescent="0.25">
      <c r="A11" s="40" t="s">
        <v>180</v>
      </c>
    </row>
    <row r="12" spans="1:1" ht="47.25" x14ac:dyDescent="0.25">
      <c r="A12" s="40" t="s">
        <v>288</v>
      </c>
    </row>
    <row r="13" spans="1:1" ht="47.25" x14ac:dyDescent="0.25">
      <c r="A13" s="40" t="s">
        <v>293</v>
      </c>
    </row>
    <row r="14" spans="1:1" ht="47.25" x14ac:dyDescent="0.25">
      <c r="A14" s="41" t="s">
        <v>294</v>
      </c>
    </row>
    <row r="15" spans="1:1" ht="47.25" x14ac:dyDescent="0.25">
      <c r="A15" s="40" t="s">
        <v>295</v>
      </c>
    </row>
    <row r="16" spans="1:1" ht="110.25" x14ac:dyDescent="0.25">
      <c r="A16" s="40" t="s">
        <v>181</v>
      </c>
    </row>
    <row r="17" spans="1:1" ht="15.75" x14ac:dyDescent="0.25">
      <c r="A17" s="40"/>
    </row>
    <row r="18" spans="1:1" ht="15.75" x14ac:dyDescent="0.25">
      <c r="A18" s="39" t="s">
        <v>213</v>
      </c>
    </row>
    <row r="19" spans="1:1" ht="15.75" x14ac:dyDescent="0.25">
      <c r="A19" s="39"/>
    </row>
    <row r="20" spans="1:1" ht="78.75" x14ac:dyDescent="0.25">
      <c r="A20" s="40" t="s">
        <v>282</v>
      </c>
    </row>
    <row r="21" spans="1:1" ht="31.5" x14ac:dyDescent="0.25">
      <c r="A21" s="40" t="s">
        <v>182</v>
      </c>
    </row>
    <row r="22" spans="1:1" ht="47.25" x14ac:dyDescent="0.25">
      <c r="A22" s="40" t="s">
        <v>183</v>
      </c>
    </row>
    <row r="23" spans="1:1" ht="31.5" x14ac:dyDescent="0.25">
      <c r="A23" s="40" t="s">
        <v>184</v>
      </c>
    </row>
    <row r="24" spans="1:1" ht="31.5" x14ac:dyDescent="0.25">
      <c r="A24" s="40" t="s">
        <v>185</v>
      </c>
    </row>
    <row r="25" spans="1:1" ht="47.25" x14ac:dyDescent="0.25">
      <c r="A25" s="40" t="s">
        <v>186</v>
      </c>
    </row>
    <row r="26" spans="1:1" ht="15.75" x14ac:dyDescent="0.25">
      <c r="A26" s="40" t="s">
        <v>187</v>
      </c>
    </row>
    <row r="27" spans="1:1" ht="47.25" x14ac:dyDescent="0.25">
      <c r="A27" s="40" t="s">
        <v>188</v>
      </c>
    </row>
    <row r="28" spans="1:1" ht="110.25" x14ac:dyDescent="0.25">
      <c r="A28" s="40" t="s">
        <v>320</v>
      </c>
    </row>
    <row r="29" spans="1:1" ht="78.75" x14ac:dyDescent="0.25">
      <c r="A29" s="40" t="s">
        <v>189</v>
      </c>
    </row>
    <row r="30" spans="1:1" ht="47.25" x14ac:dyDescent="0.25">
      <c r="A30" s="40" t="s">
        <v>190</v>
      </c>
    </row>
    <row r="31" spans="1:1" ht="31.5" x14ac:dyDescent="0.25">
      <c r="A31" s="40" t="s">
        <v>191</v>
      </c>
    </row>
    <row r="32" spans="1:1" ht="47.25" x14ac:dyDescent="0.25">
      <c r="A32" s="40" t="s">
        <v>324</v>
      </c>
    </row>
    <row r="33" spans="1:1" ht="90" customHeight="1" x14ac:dyDescent="0.25">
      <c r="A33" s="40" t="s">
        <v>325</v>
      </c>
    </row>
    <row r="34" spans="1:1" ht="31.5" x14ac:dyDescent="0.25">
      <c r="A34" s="40" t="s">
        <v>192</v>
      </c>
    </row>
    <row r="35" spans="1:1" ht="18.75" customHeight="1" x14ac:dyDescent="0.25">
      <c r="A35" s="40" t="s">
        <v>329</v>
      </c>
    </row>
    <row r="36" spans="1:1" ht="15.75" x14ac:dyDescent="0.25">
      <c r="A36" s="40" t="s">
        <v>193</v>
      </c>
    </row>
    <row r="37" spans="1:1" ht="31.5" x14ac:dyDescent="0.25">
      <c r="A37" s="40" t="s">
        <v>194</v>
      </c>
    </row>
    <row r="38" spans="1:1" ht="15.75" x14ac:dyDescent="0.25">
      <c r="A38" s="42"/>
    </row>
    <row r="39" spans="1:1" ht="15.75" x14ac:dyDescent="0.25">
      <c r="A39" s="42" t="s">
        <v>214</v>
      </c>
    </row>
    <row r="40" spans="1:1" ht="141.75" x14ac:dyDescent="0.25">
      <c r="A40" s="40" t="s">
        <v>195</v>
      </c>
    </row>
    <row r="41" spans="1:1" ht="47.25" x14ac:dyDescent="0.25">
      <c r="A41" s="40" t="s">
        <v>196</v>
      </c>
    </row>
    <row r="42" spans="1:1" ht="31.5" x14ac:dyDescent="0.25">
      <c r="A42" s="40" t="s">
        <v>323</v>
      </c>
    </row>
    <row r="43" spans="1:1" ht="67.5" customHeight="1" x14ac:dyDescent="0.25">
      <c r="A43" s="40" t="s">
        <v>197</v>
      </c>
    </row>
    <row r="44" spans="1:1" ht="31.5" x14ac:dyDescent="0.25">
      <c r="A44" s="40" t="s">
        <v>336</v>
      </c>
    </row>
    <row r="45" spans="1:1" ht="47.25" x14ac:dyDescent="0.25">
      <c r="A45" s="40" t="s">
        <v>283</v>
      </c>
    </row>
    <row r="46" spans="1:1" ht="15.75" x14ac:dyDescent="0.25">
      <c r="A46" s="40"/>
    </row>
    <row r="47" spans="1:1" ht="15.75" x14ac:dyDescent="0.25">
      <c r="A47" s="39" t="s">
        <v>215</v>
      </c>
    </row>
    <row r="48" spans="1:1" ht="31.5" x14ac:dyDescent="0.25">
      <c r="A48" s="40" t="s">
        <v>198</v>
      </c>
    </row>
    <row r="49" spans="1:2" ht="15.75" x14ac:dyDescent="0.25">
      <c r="A49" s="42" t="s">
        <v>23</v>
      </c>
      <c r="B49" s="25" t="s">
        <v>199</v>
      </c>
    </row>
    <row r="50" spans="1:2" ht="15.75" x14ac:dyDescent="0.25">
      <c r="A50" s="40" t="s">
        <v>200</v>
      </c>
      <c r="B50" s="24" t="s">
        <v>201</v>
      </c>
    </row>
    <row r="51" spans="1:2" ht="47.25" x14ac:dyDescent="0.25">
      <c r="A51" s="40" t="s">
        <v>326</v>
      </c>
      <c r="B51" t="s">
        <v>321</v>
      </c>
    </row>
    <row r="52" spans="1:2" ht="15.75" x14ac:dyDescent="0.25">
      <c r="A52" s="40" t="s">
        <v>202</v>
      </c>
    </row>
    <row r="53" spans="1:2" ht="15.75" x14ac:dyDescent="0.25">
      <c r="A53" s="40" t="s">
        <v>154</v>
      </c>
      <c r="B53" s="24" t="s">
        <v>203</v>
      </c>
    </row>
    <row r="54" spans="1:2" ht="15.75" x14ac:dyDescent="0.25">
      <c r="A54" s="40" t="s">
        <v>153</v>
      </c>
      <c r="B54" s="24" t="s">
        <v>203</v>
      </c>
    </row>
    <row r="55" spans="1:2" ht="15.75" x14ac:dyDescent="0.25">
      <c r="A55" s="42" t="s">
        <v>26</v>
      </c>
      <c r="B55" s="25" t="s">
        <v>204</v>
      </c>
    </row>
    <row r="56" spans="1:2" ht="15.75" x14ac:dyDescent="0.25">
      <c r="A56" s="43" t="s">
        <v>205</v>
      </c>
      <c r="B56" s="26" t="s">
        <v>204</v>
      </c>
    </row>
    <row r="57" spans="1:2" ht="15.75" x14ac:dyDescent="0.25">
      <c r="A57" s="42"/>
    </row>
    <row r="58" spans="1:2" ht="15.75" x14ac:dyDescent="0.25">
      <c r="A58" s="42" t="s">
        <v>216</v>
      </c>
    </row>
    <row r="59" spans="1:2" ht="31.5" x14ac:dyDescent="0.25">
      <c r="A59" s="40" t="s">
        <v>206</v>
      </c>
    </row>
    <row r="60" spans="1:2" ht="35.25" customHeight="1" x14ac:dyDescent="0.25">
      <c r="A60" s="40" t="s">
        <v>322</v>
      </c>
    </row>
    <row r="61" spans="1:2" ht="47.25" x14ac:dyDescent="0.25">
      <c r="A61" s="40" t="s">
        <v>207</v>
      </c>
    </row>
    <row r="62" spans="1:2" ht="94.5" x14ac:dyDescent="0.25">
      <c r="A62" s="40" t="s">
        <v>208</v>
      </c>
    </row>
    <row r="63" spans="1:2" ht="31.5" x14ac:dyDescent="0.25">
      <c r="A63" s="40" t="s">
        <v>209</v>
      </c>
    </row>
    <row r="64" spans="1:2" ht="47.25" x14ac:dyDescent="0.25">
      <c r="A64" s="40" t="s">
        <v>210</v>
      </c>
    </row>
    <row r="65" spans="1:1" ht="15.75" x14ac:dyDescent="0.25">
      <c r="A65" s="44" t="s">
        <v>211</v>
      </c>
    </row>
    <row r="66" spans="1:1" x14ac:dyDescent="0.25">
      <c r="A66" s="45"/>
    </row>
  </sheetData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T117"/>
  <sheetViews>
    <sheetView tabSelected="1" zoomScale="90" zoomScaleNormal="90" zoomScalePageLayoutView="145" workbookViewId="0">
      <selection activeCell="AW18" sqref="AW18:BC18"/>
    </sheetView>
  </sheetViews>
  <sheetFormatPr defaultRowHeight="12.75" x14ac:dyDescent="0.2"/>
  <cols>
    <col min="1" max="1" width="10.28515625" style="47" customWidth="1"/>
    <col min="2" max="2" width="18.140625" style="47" customWidth="1"/>
    <col min="3" max="4" width="3.7109375" style="47" customWidth="1"/>
    <col min="5" max="5" width="4.5703125" style="47" customWidth="1"/>
    <col min="6" max="6" width="1.85546875" style="47" customWidth="1"/>
    <col min="7" max="9" width="3.7109375" style="47" customWidth="1"/>
    <col min="10" max="10" width="4" style="47" customWidth="1"/>
    <col min="11" max="16" width="3.28515625" style="48" customWidth="1"/>
    <col min="17" max="17" width="5" style="48" customWidth="1"/>
    <col min="18" max="18" width="4" style="49" customWidth="1"/>
    <col min="19" max="19" width="3" style="48" customWidth="1"/>
    <col min="20" max="21" width="5" style="48" customWidth="1"/>
    <col min="22" max="22" width="4" style="48" customWidth="1"/>
    <col min="23" max="23" width="3" style="48" customWidth="1"/>
    <col min="24" max="24" width="5" style="48" customWidth="1"/>
    <col min="25" max="25" width="4.28515625" style="48" customWidth="1"/>
    <col min="26" max="26" width="2" style="48" customWidth="1"/>
    <col min="27" max="27" width="4" style="49" customWidth="1"/>
    <col min="28" max="28" width="4" style="48" customWidth="1"/>
    <col min="29" max="30" width="2" style="48" customWidth="1"/>
    <col min="31" max="31" width="4.28515625" style="48" customWidth="1"/>
    <col min="32" max="32" width="2" style="48" customWidth="1"/>
    <col min="33" max="33" width="4" style="49" customWidth="1"/>
    <col min="34" max="34" width="4" style="48" customWidth="1"/>
    <col min="35" max="35" width="2" style="48" customWidth="1"/>
    <col min="36" max="36" width="4" style="48" customWidth="1"/>
    <col min="37" max="37" width="4.28515625" style="326" customWidth="1"/>
    <col min="38" max="38" width="2" style="326" customWidth="1"/>
    <col min="39" max="39" width="4" style="49" customWidth="1"/>
    <col min="40" max="40" width="4" style="48" customWidth="1"/>
    <col min="41" max="41" width="2" style="48" customWidth="1"/>
    <col min="42" max="42" width="4" style="48" customWidth="1"/>
    <col min="43" max="43" width="4.42578125" style="48" customWidth="1"/>
    <col min="44" max="44" width="2" style="48" customWidth="1"/>
    <col min="45" max="45" width="4" style="49" customWidth="1"/>
    <col min="46" max="46" width="4" style="48" customWidth="1"/>
    <col min="47" max="47" width="2" style="48" customWidth="1"/>
    <col min="48" max="48" width="4" style="48" customWidth="1"/>
    <col min="49" max="49" width="4.42578125" style="48" customWidth="1"/>
    <col min="50" max="50" width="2" style="48" customWidth="1"/>
    <col min="51" max="51" width="4" style="49" customWidth="1"/>
    <col min="52" max="52" width="4" style="48" customWidth="1"/>
    <col min="53" max="53" width="2" style="48" customWidth="1"/>
    <col min="54" max="54" width="4" style="48" customWidth="1"/>
    <col min="55" max="55" width="5.140625" style="48" customWidth="1"/>
    <col min="56" max="56" width="2" style="48" customWidth="1"/>
    <col min="57" max="57" width="4" style="49" customWidth="1"/>
    <col min="58" max="58" width="4" style="48" customWidth="1"/>
    <col min="59" max="59" width="2" style="48" customWidth="1"/>
    <col min="60" max="60" width="4" style="48" customWidth="1"/>
    <col min="61" max="61" width="6.140625" style="47" hidden="1" customWidth="1"/>
    <col min="62" max="72" width="1.7109375" style="47" customWidth="1"/>
    <col min="73" max="288" width="9.140625" style="47"/>
    <col min="289" max="289" width="8.85546875" style="47" customWidth="1"/>
    <col min="290" max="296" width="4.140625" style="47" customWidth="1"/>
    <col min="297" max="297" width="7.85546875" style="47" customWidth="1"/>
    <col min="298" max="298" width="11.28515625" style="47" customWidth="1"/>
    <col min="299" max="303" width="2.140625" style="47" customWidth="1"/>
    <col min="304" max="304" width="0" style="47" hidden="1" customWidth="1"/>
    <col min="305" max="305" width="4.7109375" style="47" customWidth="1"/>
    <col min="306" max="306" width="3.85546875" style="47" customWidth="1"/>
    <col min="307" max="307" width="0" style="47" hidden="1" customWidth="1"/>
    <col min="308" max="308" width="4.85546875" style="47" customWidth="1"/>
    <col min="309" max="310" width="5.140625" style="47" customWidth="1"/>
    <col min="311" max="315" width="6.7109375" style="47" customWidth="1"/>
    <col min="316" max="316" width="0" style="47" hidden="1" customWidth="1"/>
    <col min="317" max="317" width="4.85546875" style="47" customWidth="1"/>
    <col min="318" max="325" width="4.140625" style="47" customWidth="1"/>
    <col min="326" max="544" width="9.140625" style="47"/>
    <col min="545" max="545" width="8.85546875" style="47" customWidth="1"/>
    <col min="546" max="552" width="4.140625" style="47" customWidth="1"/>
    <col min="553" max="553" width="7.85546875" style="47" customWidth="1"/>
    <col min="554" max="554" width="11.28515625" style="47" customWidth="1"/>
    <col min="555" max="559" width="2.140625" style="47" customWidth="1"/>
    <col min="560" max="560" width="0" style="47" hidden="1" customWidth="1"/>
    <col min="561" max="561" width="4.7109375" style="47" customWidth="1"/>
    <col min="562" max="562" width="3.85546875" style="47" customWidth="1"/>
    <col min="563" max="563" width="0" style="47" hidden="1" customWidth="1"/>
    <col min="564" max="564" width="4.85546875" style="47" customWidth="1"/>
    <col min="565" max="566" width="5.140625" style="47" customWidth="1"/>
    <col min="567" max="571" width="6.7109375" style="47" customWidth="1"/>
    <col min="572" max="572" width="0" style="47" hidden="1" customWidth="1"/>
    <col min="573" max="573" width="4.85546875" style="47" customWidth="1"/>
    <col min="574" max="581" width="4.140625" style="47" customWidth="1"/>
    <col min="582" max="800" width="9.140625" style="47"/>
    <col min="801" max="801" width="8.85546875" style="47" customWidth="1"/>
    <col min="802" max="808" width="4.140625" style="47" customWidth="1"/>
    <col min="809" max="809" width="7.85546875" style="47" customWidth="1"/>
    <col min="810" max="810" width="11.28515625" style="47" customWidth="1"/>
    <col min="811" max="815" width="2.140625" style="47" customWidth="1"/>
    <col min="816" max="816" width="0" style="47" hidden="1" customWidth="1"/>
    <col min="817" max="817" width="4.7109375" style="47" customWidth="1"/>
    <col min="818" max="818" width="3.85546875" style="47" customWidth="1"/>
    <col min="819" max="819" width="0" style="47" hidden="1" customWidth="1"/>
    <col min="820" max="820" width="4.85546875" style="47" customWidth="1"/>
    <col min="821" max="822" width="5.140625" style="47" customWidth="1"/>
    <col min="823" max="827" width="6.7109375" style="47" customWidth="1"/>
    <col min="828" max="828" width="0" style="47" hidden="1" customWidth="1"/>
    <col min="829" max="829" width="4.85546875" style="47" customWidth="1"/>
    <col min="830" max="837" width="4.140625" style="47" customWidth="1"/>
    <col min="838" max="1056" width="9.140625" style="47"/>
    <col min="1057" max="1057" width="8.85546875" style="47" customWidth="1"/>
    <col min="1058" max="1064" width="4.140625" style="47" customWidth="1"/>
    <col min="1065" max="1065" width="7.85546875" style="47" customWidth="1"/>
    <col min="1066" max="1066" width="11.28515625" style="47" customWidth="1"/>
    <col min="1067" max="1071" width="2.140625" style="47" customWidth="1"/>
    <col min="1072" max="1072" width="0" style="47" hidden="1" customWidth="1"/>
    <col min="1073" max="1073" width="4.7109375" style="47" customWidth="1"/>
    <col min="1074" max="1074" width="3.85546875" style="47" customWidth="1"/>
    <col min="1075" max="1075" width="0" style="47" hidden="1" customWidth="1"/>
    <col min="1076" max="1076" width="4.85546875" style="47" customWidth="1"/>
    <col min="1077" max="1078" width="5.140625" style="47" customWidth="1"/>
    <col min="1079" max="1083" width="6.7109375" style="47" customWidth="1"/>
    <col min="1084" max="1084" width="0" style="47" hidden="1" customWidth="1"/>
    <col min="1085" max="1085" width="4.85546875" style="47" customWidth="1"/>
    <col min="1086" max="1093" width="4.140625" style="47" customWidth="1"/>
    <col min="1094" max="1312" width="9.140625" style="47"/>
    <col min="1313" max="1313" width="8.85546875" style="47" customWidth="1"/>
    <col min="1314" max="1320" width="4.140625" style="47" customWidth="1"/>
    <col min="1321" max="1321" width="7.85546875" style="47" customWidth="1"/>
    <col min="1322" max="1322" width="11.28515625" style="47" customWidth="1"/>
    <col min="1323" max="1327" width="2.140625" style="47" customWidth="1"/>
    <col min="1328" max="1328" width="0" style="47" hidden="1" customWidth="1"/>
    <col min="1329" max="1329" width="4.7109375" style="47" customWidth="1"/>
    <col min="1330" max="1330" width="3.85546875" style="47" customWidth="1"/>
    <col min="1331" max="1331" width="0" style="47" hidden="1" customWidth="1"/>
    <col min="1332" max="1332" width="4.85546875" style="47" customWidth="1"/>
    <col min="1333" max="1334" width="5.140625" style="47" customWidth="1"/>
    <col min="1335" max="1339" width="6.7109375" style="47" customWidth="1"/>
    <col min="1340" max="1340" width="0" style="47" hidden="1" customWidth="1"/>
    <col min="1341" max="1341" width="4.85546875" style="47" customWidth="1"/>
    <col min="1342" max="1349" width="4.140625" style="47" customWidth="1"/>
    <col min="1350" max="1568" width="9.140625" style="47"/>
    <col min="1569" max="1569" width="8.85546875" style="47" customWidth="1"/>
    <col min="1570" max="1576" width="4.140625" style="47" customWidth="1"/>
    <col min="1577" max="1577" width="7.85546875" style="47" customWidth="1"/>
    <col min="1578" max="1578" width="11.28515625" style="47" customWidth="1"/>
    <col min="1579" max="1583" width="2.140625" style="47" customWidth="1"/>
    <col min="1584" max="1584" width="0" style="47" hidden="1" customWidth="1"/>
    <col min="1585" max="1585" width="4.7109375" style="47" customWidth="1"/>
    <col min="1586" max="1586" width="3.85546875" style="47" customWidth="1"/>
    <col min="1587" max="1587" width="0" style="47" hidden="1" customWidth="1"/>
    <col min="1588" max="1588" width="4.85546875" style="47" customWidth="1"/>
    <col min="1589" max="1590" width="5.140625" style="47" customWidth="1"/>
    <col min="1591" max="1595" width="6.7109375" style="47" customWidth="1"/>
    <col min="1596" max="1596" width="0" style="47" hidden="1" customWidth="1"/>
    <col min="1597" max="1597" width="4.85546875" style="47" customWidth="1"/>
    <col min="1598" max="1605" width="4.140625" style="47" customWidth="1"/>
    <col min="1606" max="1824" width="9.140625" style="47"/>
    <col min="1825" max="1825" width="8.85546875" style="47" customWidth="1"/>
    <col min="1826" max="1832" width="4.140625" style="47" customWidth="1"/>
    <col min="1833" max="1833" width="7.85546875" style="47" customWidth="1"/>
    <col min="1834" max="1834" width="11.28515625" style="47" customWidth="1"/>
    <col min="1835" max="1839" width="2.140625" style="47" customWidth="1"/>
    <col min="1840" max="1840" width="0" style="47" hidden="1" customWidth="1"/>
    <col min="1841" max="1841" width="4.7109375" style="47" customWidth="1"/>
    <col min="1842" max="1842" width="3.85546875" style="47" customWidth="1"/>
    <col min="1843" max="1843" width="0" style="47" hidden="1" customWidth="1"/>
    <col min="1844" max="1844" width="4.85546875" style="47" customWidth="1"/>
    <col min="1845" max="1846" width="5.140625" style="47" customWidth="1"/>
    <col min="1847" max="1851" width="6.7109375" style="47" customWidth="1"/>
    <col min="1852" max="1852" width="0" style="47" hidden="1" customWidth="1"/>
    <col min="1853" max="1853" width="4.85546875" style="47" customWidth="1"/>
    <col min="1854" max="1861" width="4.140625" style="47" customWidth="1"/>
    <col min="1862" max="2080" width="9.140625" style="47"/>
    <col min="2081" max="2081" width="8.85546875" style="47" customWidth="1"/>
    <col min="2082" max="2088" width="4.140625" style="47" customWidth="1"/>
    <col min="2089" max="2089" width="7.85546875" style="47" customWidth="1"/>
    <col min="2090" max="2090" width="11.28515625" style="47" customWidth="1"/>
    <col min="2091" max="2095" width="2.140625" style="47" customWidth="1"/>
    <col min="2096" max="2096" width="0" style="47" hidden="1" customWidth="1"/>
    <col min="2097" max="2097" width="4.7109375" style="47" customWidth="1"/>
    <col min="2098" max="2098" width="3.85546875" style="47" customWidth="1"/>
    <col min="2099" max="2099" width="0" style="47" hidden="1" customWidth="1"/>
    <col min="2100" max="2100" width="4.85546875" style="47" customWidth="1"/>
    <col min="2101" max="2102" width="5.140625" style="47" customWidth="1"/>
    <col min="2103" max="2107" width="6.7109375" style="47" customWidth="1"/>
    <col min="2108" max="2108" width="0" style="47" hidden="1" customWidth="1"/>
    <col min="2109" max="2109" width="4.85546875" style="47" customWidth="1"/>
    <col min="2110" max="2117" width="4.140625" style="47" customWidth="1"/>
    <col min="2118" max="2336" width="9.140625" style="47"/>
    <col min="2337" max="2337" width="8.85546875" style="47" customWidth="1"/>
    <col min="2338" max="2344" width="4.140625" style="47" customWidth="1"/>
    <col min="2345" max="2345" width="7.85546875" style="47" customWidth="1"/>
    <col min="2346" max="2346" width="11.28515625" style="47" customWidth="1"/>
    <col min="2347" max="2351" width="2.140625" style="47" customWidth="1"/>
    <col min="2352" max="2352" width="0" style="47" hidden="1" customWidth="1"/>
    <col min="2353" max="2353" width="4.7109375" style="47" customWidth="1"/>
    <col min="2354" max="2354" width="3.85546875" style="47" customWidth="1"/>
    <col min="2355" max="2355" width="0" style="47" hidden="1" customWidth="1"/>
    <col min="2356" max="2356" width="4.85546875" style="47" customWidth="1"/>
    <col min="2357" max="2358" width="5.140625" style="47" customWidth="1"/>
    <col min="2359" max="2363" width="6.7109375" style="47" customWidth="1"/>
    <col min="2364" max="2364" width="0" style="47" hidden="1" customWidth="1"/>
    <col min="2365" max="2365" width="4.85546875" style="47" customWidth="1"/>
    <col min="2366" max="2373" width="4.140625" style="47" customWidth="1"/>
    <col min="2374" max="2592" width="9.140625" style="47"/>
    <col min="2593" max="2593" width="8.85546875" style="47" customWidth="1"/>
    <col min="2594" max="2600" width="4.140625" style="47" customWidth="1"/>
    <col min="2601" max="2601" width="7.85546875" style="47" customWidth="1"/>
    <col min="2602" max="2602" width="11.28515625" style="47" customWidth="1"/>
    <col min="2603" max="2607" width="2.140625" style="47" customWidth="1"/>
    <col min="2608" max="2608" width="0" style="47" hidden="1" customWidth="1"/>
    <col min="2609" max="2609" width="4.7109375" style="47" customWidth="1"/>
    <col min="2610" max="2610" width="3.85546875" style="47" customWidth="1"/>
    <col min="2611" max="2611" width="0" style="47" hidden="1" customWidth="1"/>
    <col min="2612" max="2612" width="4.85546875" style="47" customWidth="1"/>
    <col min="2613" max="2614" width="5.140625" style="47" customWidth="1"/>
    <col min="2615" max="2619" width="6.7109375" style="47" customWidth="1"/>
    <col min="2620" max="2620" width="0" style="47" hidden="1" customWidth="1"/>
    <col min="2621" max="2621" width="4.85546875" style="47" customWidth="1"/>
    <col min="2622" max="2629" width="4.140625" style="47" customWidth="1"/>
    <col min="2630" max="2848" width="9.140625" style="47"/>
    <col min="2849" max="2849" width="8.85546875" style="47" customWidth="1"/>
    <col min="2850" max="2856" width="4.140625" style="47" customWidth="1"/>
    <col min="2857" max="2857" width="7.85546875" style="47" customWidth="1"/>
    <col min="2858" max="2858" width="11.28515625" style="47" customWidth="1"/>
    <col min="2859" max="2863" width="2.140625" style="47" customWidth="1"/>
    <col min="2864" max="2864" width="0" style="47" hidden="1" customWidth="1"/>
    <col min="2865" max="2865" width="4.7109375" style="47" customWidth="1"/>
    <col min="2866" max="2866" width="3.85546875" style="47" customWidth="1"/>
    <col min="2867" max="2867" width="0" style="47" hidden="1" customWidth="1"/>
    <col min="2868" max="2868" width="4.85546875" style="47" customWidth="1"/>
    <col min="2869" max="2870" width="5.140625" style="47" customWidth="1"/>
    <col min="2871" max="2875" width="6.7109375" style="47" customWidth="1"/>
    <col min="2876" max="2876" width="0" style="47" hidden="1" customWidth="1"/>
    <col min="2877" max="2877" width="4.85546875" style="47" customWidth="1"/>
    <col min="2878" max="2885" width="4.140625" style="47" customWidth="1"/>
    <col min="2886" max="3104" width="9.140625" style="47"/>
    <col min="3105" max="3105" width="8.85546875" style="47" customWidth="1"/>
    <col min="3106" max="3112" width="4.140625" style="47" customWidth="1"/>
    <col min="3113" max="3113" width="7.85546875" style="47" customWidth="1"/>
    <col min="3114" max="3114" width="11.28515625" style="47" customWidth="1"/>
    <col min="3115" max="3119" width="2.140625" style="47" customWidth="1"/>
    <col min="3120" max="3120" width="0" style="47" hidden="1" customWidth="1"/>
    <col min="3121" max="3121" width="4.7109375" style="47" customWidth="1"/>
    <col min="3122" max="3122" width="3.85546875" style="47" customWidth="1"/>
    <col min="3123" max="3123" width="0" style="47" hidden="1" customWidth="1"/>
    <col min="3124" max="3124" width="4.85546875" style="47" customWidth="1"/>
    <col min="3125" max="3126" width="5.140625" style="47" customWidth="1"/>
    <col min="3127" max="3131" width="6.7109375" style="47" customWidth="1"/>
    <col min="3132" max="3132" width="0" style="47" hidden="1" customWidth="1"/>
    <col min="3133" max="3133" width="4.85546875" style="47" customWidth="1"/>
    <col min="3134" max="3141" width="4.140625" style="47" customWidth="1"/>
    <col min="3142" max="3360" width="9.140625" style="47"/>
    <col min="3361" max="3361" width="8.85546875" style="47" customWidth="1"/>
    <col min="3362" max="3368" width="4.140625" style="47" customWidth="1"/>
    <col min="3369" max="3369" width="7.85546875" style="47" customWidth="1"/>
    <col min="3370" max="3370" width="11.28515625" style="47" customWidth="1"/>
    <col min="3371" max="3375" width="2.140625" style="47" customWidth="1"/>
    <col min="3376" max="3376" width="0" style="47" hidden="1" customWidth="1"/>
    <col min="3377" max="3377" width="4.7109375" style="47" customWidth="1"/>
    <col min="3378" max="3378" width="3.85546875" style="47" customWidth="1"/>
    <col min="3379" max="3379" width="0" style="47" hidden="1" customWidth="1"/>
    <col min="3380" max="3380" width="4.85546875" style="47" customWidth="1"/>
    <col min="3381" max="3382" width="5.140625" style="47" customWidth="1"/>
    <col min="3383" max="3387" width="6.7109375" style="47" customWidth="1"/>
    <col min="3388" max="3388" width="0" style="47" hidden="1" customWidth="1"/>
    <col min="3389" max="3389" width="4.85546875" style="47" customWidth="1"/>
    <col min="3390" max="3397" width="4.140625" style="47" customWidth="1"/>
    <col min="3398" max="3616" width="9.140625" style="47"/>
    <col min="3617" max="3617" width="8.85546875" style="47" customWidth="1"/>
    <col min="3618" max="3624" width="4.140625" style="47" customWidth="1"/>
    <col min="3625" max="3625" width="7.85546875" style="47" customWidth="1"/>
    <col min="3626" max="3626" width="11.28515625" style="47" customWidth="1"/>
    <col min="3627" max="3631" width="2.140625" style="47" customWidth="1"/>
    <col min="3632" max="3632" width="0" style="47" hidden="1" customWidth="1"/>
    <col min="3633" max="3633" width="4.7109375" style="47" customWidth="1"/>
    <col min="3634" max="3634" width="3.85546875" style="47" customWidth="1"/>
    <col min="3635" max="3635" width="0" style="47" hidden="1" customWidth="1"/>
    <col min="3636" max="3636" width="4.85546875" style="47" customWidth="1"/>
    <col min="3637" max="3638" width="5.140625" style="47" customWidth="1"/>
    <col min="3639" max="3643" width="6.7109375" style="47" customWidth="1"/>
    <col min="3644" max="3644" width="0" style="47" hidden="1" customWidth="1"/>
    <col min="3645" max="3645" width="4.85546875" style="47" customWidth="1"/>
    <col min="3646" max="3653" width="4.140625" style="47" customWidth="1"/>
    <col min="3654" max="3872" width="9.140625" style="47"/>
    <col min="3873" max="3873" width="8.85546875" style="47" customWidth="1"/>
    <col min="3874" max="3880" width="4.140625" style="47" customWidth="1"/>
    <col min="3881" max="3881" width="7.85546875" style="47" customWidth="1"/>
    <col min="3882" max="3882" width="11.28515625" style="47" customWidth="1"/>
    <col min="3883" max="3887" width="2.140625" style="47" customWidth="1"/>
    <col min="3888" max="3888" width="0" style="47" hidden="1" customWidth="1"/>
    <col min="3889" max="3889" width="4.7109375" style="47" customWidth="1"/>
    <col min="3890" max="3890" width="3.85546875" style="47" customWidth="1"/>
    <col min="3891" max="3891" width="0" style="47" hidden="1" customWidth="1"/>
    <col min="3892" max="3892" width="4.85546875" style="47" customWidth="1"/>
    <col min="3893" max="3894" width="5.140625" style="47" customWidth="1"/>
    <col min="3895" max="3899" width="6.7109375" style="47" customWidth="1"/>
    <col min="3900" max="3900" width="0" style="47" hidden="1" customWidth="1"/>
    <col min="3901" max="3901" width="4.85546875" style="47" customWidth="1"/>
    <col min="3902" max="3909" width="4.140625" style="47" customWidth="1"/>
    <col min="3910" max="4128" width="9.140625" style="47"/>
    <col min="4129" max="4129" width="8.85546875" style="47" customWidth="1"/>
    <col min="4130" max="4136" width="4.140625" style="47" customWidth="1"/>
    <col min="4137" max="4137" width="7.85546875" style="47" customWidth="1"/>
    <col min="4138" max="4138" width="11.28515625" style="47" customWidth="1"/>
    <col min="4139" max="4143" width="2.140625" style="47" customWidth="1"/>
    <col min="4144" max="4144" width="0" style="47" hidden="1" customWidth="1"/>
    <col min="4145" max="4145" width="4.7109375" style="47" customWidth="1"/>
    <col min="4146" max="4146" width="3.85546875" style="47" customWidth="1"/>
    <col min="4147" max="4147" width="0" style="47" hidden="1" customWidth="1"/>
    <col min="4148" max="4148" width="4.85546875" style="47" customWidth="1"/>
    <col min="4149" max="4150" width="5.140625" style="47" customWidth="1"/>
    <col min="4151" max="4155" width="6.7109375" style="47" customWidth="1"/>
    <col min="4156" max="4156" width="0" style="47" hidden="1" customWidth="1"/>
    <col min="4157" max="4157" width="4.85546875" style="47" customWidth="1"/>
    <col min="4158" max="4165" width="4.140625" style="47" customWidth="1"/>
    <col min="4166" max="4384" width="9.140625" style="47"/>
    <col min="4385" max="4385" width="8.85546875" style="47" customWidth="1"/>
    <col min="4386" max="4392" width="4.140625" style="47" customWidth="1"/>
    <col min="4393" max="4393" width="7.85546875" style="47" customWidth="1"/>
    <col min="4394" max="4394" width="11.28515625" style="47" customWidth="1"/>
    <col min="4395" max="4399" width="2.140625" style="47" customWidth="1"/>
    <col min="4400" max="4400" width="0" style="47" hidden="1" customWidth="1"/>
    <col min="4401" max="4401" width="4.7109375" style="47" customWidth="1"/>
    <col min="4402" max="4402" width="3.85546875" style="47" customWidth="1"/>
    <col min="4403" max="4403" width="0" style="47" hidden="1" customWidth="1"/>
    <col min="4404" max="4404" width="4.85546875" style="47" customWidth="1"/>
    <col min="4405" max="4406" width="5.140625" style="47" customWidth="1"/>
    <col min="4407" max="4411" width="6.7109375" style="47" customWidth="1"/>
    <col min="4412" max="4412" width="0" style="47" hidden="1" customWidth="1"/>
    <col min="4413" max="4413" width="4.85546875" style="47" customWidth="1"/>
    <col min="4414" max="4421" width="4.140625" style="47" customWidth="1"/>
    <col min="4422" max="4640" width="9.140625" style="47"/>
    <col min="4641" max="4641" width="8.85546875" style="47" customWidth="1"/>
    <col min="4642" max="4648" width="4.140625" style="47" customWidth="1"/>
    <col min="4649" max="4649" width="7.85546875" style="47" customWidth="1"/>
    <col min="4650" max="4650" width="11.28515625" style="47" customWidth="1"/>
    <col min="4651" max="4655" width="2.140625" style="47" customWidth="1"/>
    <col min="4656" max="4656" width="0" style="47" hidden="1" customWidth="1"/>
    <col min="4657" max="4657" width="4.7109375" style="47" customWidth="1"/>
    <col min="4658" max="4658" width="3.85546875" style="47" customWidth="1"/>
    <col min="4659" max="4659" width="0" style="47" hidden="1" customWidth="1"/>
    <col min="4660" max="4660" width="4.85546875" style="47" customWidth="1"/>
    <col min="4661" max="4662" width="5.140625" style="47" customWidth="1"/>
    <col min="4663" max="4667" width="6.7109375" style="47" customWidth="1"/>
    <col min="4668" max="4668" width="0" style="47" hidden="1" customWidth="1"/>
    <col min="4669" max="4669" width="4.85546875" style="47" customWidth="1"/>
    <col min="4670" max="4677" width="4.140625" style="47" customWidth="1"/>
    <col min="4678" max="4896" width="9.140625" style="47"/>
    <col min="4897" max="4897" width="8.85546875" style="47" customWidth="1"/>
    <col min="4898" max="4904" width="4.140625" style="47" customWidth="1"/>
    <col min="4905" max="4905" width="7.85546875" style="47" customWidth="1"/>
    <col min="4906" max="4906" width="11.28515625" style="47" customWidth="1"/>
    <col min="4907" max="4911" width="2.140625" style="47" customWidth="1"/>
    <col min="4912" max="4912" width="0" style="47" hidden="1" customWidth="1"/>
    <col min="4913" max="4913" width="4.7109375" style="47" customWidth="1"/>
    <col min="4914" max="4914" width="3.85546875" style="47" customWidth="1"/>
    <col min="4915" max="4915" width="0" style="47" hidden="1" customWidth="1"/>
    <col min="4916" max="4916" width="4.85546875" style="47" customWidth="1"/>
    <col min="4917" max="4918" width="5.140625" style="47" customWidth="1"/>
    <col min="4919" max="4923" width="6.7109375" style="47" customWidth="1"/>
    <col min="4924" max="4924" width="0" style="47" hidden="1" customWidth="1"/>
    <col min="4925" max="4925" width="4.85546875" style="47" customWidth="1"/>
    <col min="4926" max="4933" width="4.140625" style="47" customWidth="1"/>
    <col min="4934" max="5152" width="9.140625" style="47"/>
    <col min="5153" max="5153" width="8.85546875" style="47" customWidth="1"/>
    <col min="5154" max="5160" width="4.140625" style="47" customWidth="1"/>
    <col min="5161" max="5161" width="7.85546875" style="47" customWidth="1"/>
    <col min="5162" max="5162" width="11.28515625" style="47" customWidth="1"/>
    <col min="5163" max="5167" width="2.140625" style="47" customWidth="1"/>
    <col min="5168" max="5168" width="0" style="47" hidden="1" customWidth="1"/>
    <col min="5169" max="5169" width="4.7109375" style="47" customWidth="1"/>
    <col min="5170" max="5170" width="3.85546875" style="47" customWidth="1"/>
    <col min="5171" max="5171" width="0" style="47" hidden="1" customWidth="1"/>
    <col min="5172" max="5172" width="4.85546875" style="47" customWidth="1"/>
    <col min="5173" max="5174" width="5.140625" style="47" customWidth="1"/>
    <col min="5175" max="5179" width="6.7109375" style="47" customWidth="1"/>
    <col min="5180" max="5180" width="0" style="47" hidden="1" customWidth="1"/>
    <col min="5181" max="5181" width="4.85546875" style="47" customWidth="1"/>
    <col min="5182" max="5189" width="4.140625" style="47" customWidth="1"/>
    <col min="5190" max="5408" width="9.140625" style="47"/>
    <col min="5409" max="5409" width="8.85546875" style="47" customWidth="1"/>
    <col min="5410" max="5416" width="4.140625" style="47" customWidth="1"/>
    <col min="5417" max="5417" width="7.85546875" style="47" customWidth="1"/>
    <col min="5418" max="5418" width="11.28515625" style="47" customWidth="1"/>
    <col min="5419" max="5423" width="2.140625" style="47" customWidth="1"/>
    <col min="5424" max="5424" width="0" style="47" hidden="1" customWidth="1"/>
    <col min="5425" max="5425" width="4.7109375" style="47" customWidth="1"/>
    <col min="5426" max="5426" width="3.85546875" style="47" customWidth="1"/>
    <col min="5427" max="5427" width="0" style="47" hidden="1" customWidth="1"/>
    <col min="5428" max="5428" width="4.85546875" style="47" customWidth="1"/>
    <col min="5429" max="5430" width="5.140625" style="47" customWidth="1"/>
    <col min="5431" max="5435" width="6.7109375" style="47" customWidth="1"/>
    <col min="5436" max="5436" width="0" style="47" hidden="1" customWidth="1"/>
    <col min="5437" max="5437" width="4.85546875" style="47" customWidth="1"/>
    <col min="5438" max="5445" width="4.140625" style="47" customWidth="1"/>
    <col min="5446" max="5664" width="9.140625" style="47"/>
    <col min="5665" max="5665" width="8.85546875" style="47" customWidth="1"/>
    <col min="5666" max="5672" width="4.140625" style="47" customWidth="1"/>
    <col min="5673" max="5673" width="7.85546875" style="47" customWidth="1"/>
    <col min="5674" max="5674" width="11.28515625" style="47" customWidth="1"/>
    <col min="5675" max="5679" width="2.140625" style="47" customWidth="1"/>
    <col min="5680" max="5680" width="0" style="47" hidden="1" customWidth="1"/>
    <col min="5681" max="5681" width="4.7109375" style="47" customWidth="1"/>
    <col min="5682" max="5682" width="3.85546875" style="47" customWidth="1"/>
    <col min="5683" max="5683" width="0" style="47" hidden="1" customWidth="1"/>
    <col min="5684" max="5684" width="4.85546875" style="47" customWidth="1"/>
    <col min="5685" max="5686" width="5.140625" style="47" customWidth="1"/>
    <col min="5687" max="5691" width="6.7109375" style="47" customWidth="1"/>
    <col min="5692" max="5692" width="0" style="47" hidden="1" customWidth="1"/>
    <col min="5693" max="5693" width="4.85546875" style="47" customWidth="1"/>
    <col min="5694" max="5701" width="4.140625" style="47" customWidth="1"/>
    <col min="5702" max="5920" width="9.140625" style="47"/>
    <col min="5921" max="5921" width="8.85546875" style="47" customWidth="1"/>
    <col min="5922" max="5928" width="4.140625" style="47" customWidth="1"/>
    <col min="5929" max="5929" width="7.85546875" style="47" customWidth="1"/>
    <col min="5930" max="5930" width="11.28515625" style="47" customWidth="1"/>
    <col min="5931" max="5935" width="2.140625" style="47" customWidth="1"/>
    <col min="5936" max="5936" width="0" style="47" hidden="1" customWidth="1"/>
    <col min="5937" max="5937" width="4.7109375" style="47" customWidth="1"/>
    <col min="5938" max="5938" width="3.85546875" style="47" customWidth="1"/>
    <col min="5939" max="5939" width="0" style="47" hidden="1" customWidth="1"/>
    <col min="5940" max="5940" width="4.85546875" style="47" customWidth="1"/>
    <col min="5941" max="5942" width="5.140625" style="47" customWidth="1"/>
    <col min="5943" max="5947" width="6.7109375" style="47" customWidth="1"/>
    <col min="5948" max="5948" width="0" style="47" hidden="1" customWidth="1"/>
    <col min="5949" max="5949" width="4.85546875" style="47" customWidth="1"/>
    <col min="5950" max="5957" width="4.140625" style="47" customWidth="1"/>
    <col min="5958" max="6176" width="9.140625" style="47"/>
    <col min="6177" max="6177" width="8.85546875" style="47" customWidth="1"/>
    <col min="6178" max="6184" width="4.140625" style="47" customWidth="1"/>
    <col min="6185" max="6185" width="7.85546875" style="47" customWidth="1"/>
    <col min="6186" max="6186" width="11.28515625" style="47" customWidth="1"/>
    <col min="6187" max="6191" width="2.140625" style="47" customWidth="1"/>
    <col min="6192" max="6192" width="0" style="47" hidden="1" customWidth="1"/>
    <col min="6193" max="6193" width="4.7109375" style="47" customWidth="1"/>
    <col min="6194" max="6194" width="3.85546875" style="47" customWidth="1"/>
    <col min="6195" max="6195" width="0" style="47" hidden="1" customWidth="1"/>
    <col min="6196" max="6196" width="4.85546875" style="47" customWidth="1"/>
    <col min="6197" max="6198" width="5.140625" style="47" customWidth="1"/>
    <col min="6199" max="6203" width="6.7109375" style="47" customWidth="1"/>
    <col min="6204" max="6204" width="0" style="47" hidden="1" customWidth="1"/>
    <col min="6205" max="6205" width="4.85546875" style="47" customWidth="1"/>
    <col min="6206" max="6213" width="4.140625" style="47" customWidth="1"/>
    <col min="6214" max="6432" width="9.140625" style="47"/>
    <col min="6433" max="6433" width="8.85546875" style="47" customWidth="1"/>
    <col min="6434" max="6440" width="4.140625" style="47" customWidth="1"/>
    <col min="6441" max="6441" width="7.85546875" style="47" customWidth="1"/>
    <col min="6442" max="6442" width="11.28515625" style="47" customWidth="1"/>
    <col min="6443" max="6447" width="2.140625" style="47" customWidth="1"/>
    <col min="6448" max="6448" width="0" style="47" hidden="1" customWidth="1"/>
    <col min="6449" max="6449" width="4.7109375" style="47" customWidth="1"/>
    <col min="6450" max="6450" width="3.85546875" style="47" customWidth="1"/>
    <col min="6451" max="6451" width="0" style="47" hidden="1" customWidth="1"/>
    <col min="6452" max="6452" width="4.85546875" style="47" customWidth="1"/>
    <col min="6453" max="6454" width="5.140625" style="47" customWidth="1"/>
    <col min="6455" max="6459" width="6.7109375" style="47" customWidth="1"/>
    <col min="6460" max="6460" width="0" style="47" hidden="1" customWidth="1"/>
    <col min="6461" max="6461" width="4.85546875" style="47" customWidth="1"/>
    <col min="6462" max="6469" width="4.140625" style="47" customWidth="1"/>
    <col min="6470" max="6688" width="9.140625" style="47"/>
    <col min="6689" max="6689" width="8.85546875" style="47" customWidth="1"/>
    <col min="6690" max="6696" width="4.140625" style="47" customWidth="1"/>
    <col min="6697" max="6697" width="7.85546875" style="47" customWidth="1"/>
    <col min="6698" max="6698" width="11.28515625" style="47" customWidth="1"/>
    <col min="6699" max="6703" width="2.140625" style="47" customWidth="1"/>
    <col min="6704" max="6704" width="0" style="47" hidden="1" customWidth="1"/>
    <col min="6705" max="6705" width="4.7109375" style="47" customWidth="1"/>
    <col min="6706" max="6706" width="3.85546875" style="47" customWidth="1"/>
    <col min="6707" max="6707" width="0" style="47" hidden="1" customWidth="1"/>
    <col min="6708" max="6708" width="4.85546875" style="47" customWidth="1"/>
    <col min="6709" max="6710" width="5.140625" style="47" customWidth="1"/>
    <col min="6711" max="6715" width="6.7109375" style="47" customWidth="1"/>
    <col min="6716" max="6716" width="0" style="47" hidden="1" customWidth="1"/>
    <col min="6717" max="6717" width="4.85546875" style="47" customWidth="1"/>
    <col min="6718" max="6725" width="4.140625" style="47" customWidth="1"/>
    <col min="6726" max="6944" width="9.140625" style="47"/>
    <col min="6945" max="6945" width="8.85546875" style="47" customWidth="1"/>
    <col min="6946" max="6952" width="4.140625" style="47" customWidth="1"/>
    <col min="6953" max="6953" width="7.85546875" style="47" customWidth="1"/>
    <col min="6954" max="6954" width="11.28515625" style="47" customWidth="1"/>
    <col min="6955" max="6959" width="2.140625" style="47" customWidth="1"/>
    <col min="6960" max="6960" width="0" style="47" hidden="1" customWidth="1"/>
    <col min="6961" max="6961" width="4.7109375" style="47" customWidth="1"/>
    <col min="6962" max="6962" width="3.85546875" style="47" customWidth="1"/>
    <col min="6963" max="6963" width="0" style="47" hidden="1" customWidth="1"/>
    <col min="6964" max="6964" width="4.85546875" style="47" customWidth="1"/>
    <col min="6965" max="6966" width="5.140625" style="47" customWidth="1"/>
    <col min="6967" max="6971" width="6.7109375" style="47" customWidth="1"/>
    <col min="6972" max="6972" width="0" style="47" hidden="1" customWidth="1"/>
    <col min="6973" max="6973" width="4.85546875" style="47" customWidth="1"/>
    <col min="6974" max="6981" width="4.140625" style="47" customWidth="1"/>
    <col min="6982" max="7200" width="9.140625" style="47"/>
    <col min="7201" max="7201" width="8.85546875" style="47" customWidth="1"/>
    <col min="7202" max="7208" width="4.140625" style="47" customWidth="1"/>
    <col min="7209" max="7209" width="7.85546875" style="47" customWidth="1"/>
    <col min="7210" max="7210" width="11.28515625" style="47" customWidth="1"/>
    <col min="7211" max="7215" width="2.140625" style="47" customWidth="1"/>
    <col min="7216" max="7216" width="0" style="47" hidden="1" customWidth="1"/>
    <col min="7217" max="7217" width="4.7109375" style="47" customWidth="1"/>
    <col min="7218" max="7218" width="3.85546875" style="47" customWidth="1"/>
    <col min="7219" max="7219" width="0" style="47" hidden="1" customWidth="1"/>
    <col min="7220" max="7220" width="4.85546875" style="47" customWidth="1"/>
    <col min="7221" max="7222" width="5.140625" style="47" customWidth="1"/>
    <col min="7223" max="7227" width="6.7109375" style="47" customWidth="1"/>
    <col min="7228" max="7228" width="0" style="47" hidden="1" customWidth="1"/>
    <col min="7229" max="7229" width="4.85546875" style="47" customWidth="1"/>
    <col min="7230" max="7237" width="4.140625" style="47" customWidth="1"/>
    <col min="7238" max="7456" width="9.140625" style="47"/>
    <col min="7457" max="7457" width="8.85546875" style="47" customWidth="1"/>
    <col min="7458" max="7464" width="4.140625" style="47" customWidth="1"/>
    <col min="7465" max="7465" width="7.85546875" style="47" customWidth="1"/>
    <col min="7466" max="7466" width="11.28515625" style="47" customWidth="1"/>
    <col min="7467" max="7471" width="2.140625" style="47" customWidth="1"/>
    <col min="7472" max="7472" width="0" style="47" hidden="1" customWidth="1"/>
    <col min="7473" max="7473" width="4.7109375" style="47" customWidth="1"/>
    <col min="7474" max="7474" width="3.85546875" style="47" customWidth="1"/>
    <col min="7475" max="7475" width="0" style="47" hidden="1" customWidth="1"/>
    <col min="7476" max="7476" width="4.85546875" style="47" customWidth="1"/>
    <col min="7477" max="7478" width="5.140625" style="47" customWidth="1"/>
    <col min="7479" max="7483" width="6.7109375" style="47" customWidth="1"/>
    <col min="7484" max="7484" width="0" style="47" hidden="1" customWidth="1"/>
    <col min="7485" max="7485" width="4.85546875" style="47" customWidth="1"/>
    <col min="7486" max="7493" width="4.140625" style="47" customWidth="1"/>
    <col min="7494" max="7712" width="9.140625" style="47"/>
    <col min="7713" max="7713" width="8.85546875" style="47" customWidth="1"/>
    <col min="7714" max="7720" width="4.140625" style="47" customWidth="1"/>
    <col min="7721" max="7721" width="7.85546875" style="47" customWidth="1"/>
    <col min="7722" max="7722" width="11.28515625" style="47" customWidth="1"/>
    <col min="7723" max="7727" width="2.140625" style="47" customWidth="1"/>
    <col min="7728" max="7728" width="0" style="47" hidden="1" customWidth="1"/>
    <col min="7729" max="7729" width="4.7109375" style="47" customWidth="1"/>
    <col min="7730" max="7730" width="3.85546875" style="47" customWidth="1"/>
    <col min="7731" max="7731" width="0" style="47" hidden="1" customWidth="1"/>
    <col min="7732" max="7732" width="4.85546875" style="47" customWidth="1"/>
    <col min="7733" max="7734" width="5.140625" style="47" customWidth="1"/>
    <col min="7735" max="7739" width="6.7109375" style="47" customWidth="1"/>
    <col min="7740" max="7740" width="0" style="47" hidden="1" customWidth="1"/>
    <col min="7741" max="7741" width="4.85546875" style="47" customWidth="1"/>
    <col min="7742" max="7749" width="4.140625" style="47" customWidth="1"/>
    <col min="7750" max="7968" width="9.140625" style="47"/>
    <col min="7969" max="7969" width="8.85546875" style="47" customWidth="1"/>
    <col min="7970" max="7976" width="4.140625" style="47" customWidth="1"/>
    <col min="7977" max="7977" width="7.85546875" style="47" customWidth="1"/>
    <col min="7978" max="7978" width="11.28515625" style="47" customWidth="1"/>
    <col min="7979" max="7983" width="2.140625" style="47" customWidth="1"/>
    <col min="7984" max="7984" width="0" style="47" hidden="1" customWidth="1"/>
    <col min="7985" max="7985" width="4.7109375" style="47" customWidth="1"/>
    <col min="7986" max="7986" width="3.85546875" style="47" customWidth="1"/>
    <col min="7987" max="7987" width="0" style="47" hidden="1" customWidth="1"/>
    <col min="7988" max="7988" width="4.85546875" style="47" customWidth="1"/>
    <col min="7989" max="7990" width="5.140625" style="47" customWidth="1"/>
    <col min="7991" max="7995" width="6.7109375" style="47" customWidth="1"/>
    <col min="7996" max="7996" width="0" style="47" hidden="1" customWidth="1"/>
    <col min="7997" max="7997" width="4.85546875" style="47" customWidth="1"/>
    <col min="7998" max="8005" width="4.140625" style="47" customWidth="1"/>
    <col min="8006" max="8224" width="9.140625" style="47"/>
    <col min="8225" max="8225" width="8.85546875" style="47" customWidth="1"/>
    <col min="8226" max="8232" width="4.140625" style="47" customWidth="1"/>
    <col min="8233" max="8233" width="7.85546875" style="47" customWidth="1"/>
    <col min="8234" max="8234" width="11.28515625" style="47" customWidth="1"/>
    <col min="8235" max="8239" width="2.140625" style="47" customWidth="1"/>
    <col min="8240" max="8240" width="0" style="47" hidden="1" customWidth="1"/>
    <col min="8241" max="8241" width="4.7109375" style="47" customWidth="1"/>
    <col min="8242" max="8242" width="3.85546875" style="47" customWidth="1"/>
    <col min="8243" max="8243" width="0" style="47" hidden="1" customWidth="1"/>
    <col min="8244" max="8244" width="4.85546875" style="47" customWidth="1"/>
    <col min="8245" max="8246" width="5.140625" style="47" customWidth="1"/>
    <col min="8247" max="8251" width="6.7109375" style="47" customWidth="1"/>
    <col min="8252" max="8252" width="0" style="47" hidden="1" customWidth="1"/>
    <col min="8253" max="8253" width="4.85546875" style="47" customWidth="1"/>
    <col min="8254" max="8261" width="4.140625" style="47" customWidth="1"/>
    <col min="8262" max="8480" width="9.140625" style="47"/>
    <col min="8481" max="8481" width="8.85546875" style="47" customWidth="1"/>
    <col min="8482" max="8488" width="4.140625" style="47" customWidth="1"/>
    <col min="8489" max="8489" width="7.85546875" style="47" customWidth="1"/>
    <col min="8490" max="8490" width="11.28515625" style="47" customWidth="1"/>
    <col min="8491" max="8495" width="2.140625" style="47" customWidth="1"/>
    <col min="8496" max="8496" width="0" style="47" hidden="1" customWidth="1"/>
    <col min="8497" max="8497" width="4.7109375" style="47" customWidth="1"/>
    <col min="8498" max="8498" width="3.85546875" style="47" customWidth="1"/>
    <col min="8499" max="8499" width="0" style="47" hidden="1" customWidth="1"/>
    <col min="8500" max="8500" width="4.85546875" style="47" customWidth="1"/>
    <col min="8501" max="8502" width="5.140625" style="47" customWidth="1"/>
    <col min="8503" max="8507" width="6.7109375" style="47" customWidth="1"/>
    <col min="8508" max="8508" width="0" style="47" hidden="1" customWidth="1"/>
    <col min="8509" max="8509" width="4.85546875" style="47" customWidth="1"/>
    <col min="8510" max="8517" width="4.140625" style="47" customWidth="1"/>
    <col min="8518" max="8736" width="9.140625" style="47"/>
    <col min="8737" max="8737" width="8.85546875" style="47" customWidth="1"/>
    <col min="8738" max="8744" width="4.140625" style="47" customWidth="1"/>
    <col min="8745" max="8745" width="7.85546875" style="47" customWidth="1"/>
    <col min="8746" max="8746" width="11.28515625" style="47" customWidth="1"/>
    <col min="8747" max="8751" width="2.140625" style="47" customWidth="1"/>
    <col min="8752" max="8752" width="0" style="47" hidden="1" customWidth="1"/>
    <col min="8753" max="8753" width="4.7109375" style="47" customWidth="1"/>
    <col min="8754" max="8754" width="3.85546875" style="47" customWidth="1"/>
    <col min="8755" max="8755" width="0" style="47" hidden="1" customWidth="1"/>
    <col min="8756" max="8756" width="4.85546875" style="47" customWidth="1"/>
    <col min="8757" max="8758" width="5.140625" style="47" customWidth="1"/>
    <col min="8759" max="8763" width="6.7109375" style="47" customWidth="1"/>
    <col min="8764" max="8764" width="0" style="47" hidden="1" customWidth="1"/>
    <col min="8765" max="8765" width="4.85546875" style="47" customWidth="1"/>
    <col min="8766" max="8773" width="4.140625" style="47" customWidth="1"/>
    <col min="8774" max="8992" width="9.140625" style="47"/>
    <col min="8993" max="8993" width="8.85546875" style="47" customWidth="1"/>
    <col min="8994" max="9000" width="4.140625" style="47" customWidth="1"/>
    <col min="9001" max="9001" width="7.85546875" style="47" customWidth="1"/>
    <col min="9002" max="9002" width="11.28515625" style="47" customWidth="1"/>
    <col min="9003" max="9007" width="2.140625" style="47" customWidth="1"/>
    <col min="9008" max="9008" width="0" style="47" hidden="1" customWidth="1"/>
    <col min="9009" max="9009" width="4.7109375" style="47" customWidth="1"/>
    <col min="9010" max="9010" width="3.85546875" style="47" customWidth="1"/>
    <col min="9011" max="9011" width="0" style="47" hidden="1" customWidth="1"/>
    <col min="9012" max="9012" width="4.85546875" style="47" customWidth="1"/>
    <col min="9013" max="9014" width="5.140625" style="47" customWidth="1"/>
    <col min="9015" max="9019" width="6.7109375" style="47" customWidth="1"/>
    <col min="9020" max="9020" width="0" style="47" hidden="1" customWidth="1"/>
    <col min="9021" max="9021" width="4.85546875" style="47" customWidth="1"/>
    <col min="9022" max="9029" width="4.140625" style="47" customWidth="1"/>
    <col min="9030" max="9248" width="9.140625" style="47"/>
    <col min="9249" max="9249" width="8.85546875" style="47" customWidth="1"/>
    <col min="9250" max="9256" width="4.140625" style="47" customWidth="1"/>
    <col min="9257" max="9257" width="7.85546875" style="47" customWidth="1"/>
    <col min="9258" max="9258" width="11.28515625" style="47" customWidth="1"/>
    <col min="9259" max="9263" width="2.140625" style="47" customWidth="1"/>
    <col min="9264" max="9264" width="0" style="47" hidden="1" customWidth="1"/>
    <col min="9265" max="9265" width="4.7109375" style="47" customWidth="1"/>
    <col min="9266" max="9266" width="3.85546875" style="47" customWidth="1"/>
    <col min="9267" max="9267" width="0" style="47" hidden="1" customWidth="1"/>
    <col min="9268" max="9268" width="4.85546875" style="47" customWidth="1"/>
    <col min="9269" max="9270" width="5.140625" style="47" customWidth="1"/>
    <col min="9271" max="9275" width="6.7109375" style="47" customWidth="1"/>
    <col min="9276" max="9276" width="0" style="47" hidden="1" customWidth="1"/>
    <col min="9277" max="9277" width="4.85546875" style="47" customWidth="1"/>
    <col min="9278" max="9285" width="4.140625" style="47" customWidth="1"/>
    <col min="9286" max="9504" width="9.140625" style="47"/>
    <col min="9505" max="9505" width="8.85546875" style="47" customWidth="1"/>
    <col min="9506" max="9512" width="4.140625" style="47" customWidth="1"/>
    <col min="9513" max="9513" width="7.85546875" style="47" customWidth="1"/>
    <col min="9514" max="9514" width="11.28515625" style="47" customWidth="1"/>
    <col min="9515" max="9519" width="2.140625" style="47" customWidth="1"/>
    <col min="9520" max="9520" width="0" style="47" hidden="1" customWidth="1"/>
    <col min="9521" max="9521" width="4.7109375" style="47" customWidth="1"/>
    <col min="9522" max="9522" width="3.85546875" style="47" customWidth="1"/>
    <col min="9523" max="9523" width="0" style="47" hidden="1" customWidth="1"/>
    <col min="9524" max="9524" width="4.85546875" style="47" customWidth="1"/>
    <col min="9525" max="9526" width="5.140625" style="47" customWidth="1"/>
    <col min="9527" max="9531" width="6.7109375" style="47" customWidth="1"/>
    <col min="9532" max="9532" width="0" style="47" hidden="1" customWidth="1"/>
    <col min="9533" max="9533" width="4.85546875" style="47" customWidth="1"/>
    <col min="9534" max="9541" width="4.140625" style="47" customWidth="1"/>
    <col min="9542" max="9760" width="9.140625" style="47"/>
    <col min="9761" max="9761" width="8.85546875" style="47" customWidth="1"/>
    <col min="9762" max="9768" width="4.140625" style="47" customWidth="1"/>
    <col min="9769" max="9769" width="7.85546875" style="47" customWidth="1"/>
    <col min="9770" max="9770" width="11.28515625" style="47" customWidth="1"/>
    <col min="9771" max="9775" width="2.140625" style="47" customWidth="1"/>
    <col min="9776" max="9776" width="0" style="47" hidden="1" customWidth="1"/>
    <col min="9777" max="9777" width="4.7109375" style="47" customWidth="1"/>
    <col min="9778" max="9778" width="3.85546875" style="47" customWidth="1"/>
    <col min="9779" max="9779" width="0" style="47" hidden="1" customWidth="1"/>
    <col min="9780" max="9780" width="4.85546875" style="47" customWidth="1"/>
    <col min="9781" max="9782" width="5.140625" style="47" customWidth="1"/>
    <col min="9783" max="9787" width="6.7109375" style="47" customWidth="1"/>
    <col min="9788" max="9788" width="0" style="47" hidden="1" customWidth="1"/>
    <col min="9789" max="9789" width="4.85546875" style="47" customWidth="1"/>
    <col min="9790" max="9797" width="4.140625" style="47" customWidth="1"/>
    <col min="9798" max="10016" width="9.140625" style="47"/>
    <col min="10017" max="10017" width="8.85546875" style="47" customWidth="1"/>
    <col min="10018" max="10024" width="4.140625" style="47" customWidth="1"/>
    <col min="10025" max="10025" width="7.85546875" style="47" customWidth="1"/>
    <col min="10026" max="10026" width="11.28515625" style="47" customWidth="1"/>
    <col min="10027" max="10031" width="2.140625" style="47" customWidth="1"/>
    <col min="10032" max="10032" width="0" style="47" hidden="1" customWidth="1"/>
    <col min="10033" max="10033" width="4.7109375" style="47" customWidth="1"/>
    <col min="10034" max="10034" width="3.85546875" style="47" customWidth="1"/>
    <col min="10035" max="10035" width="0" style="47" hidden="1" customWidth="1"/>
    <col min="10036" max="10036" width="4.85546875" style="47" customWidth="1"/>
    <col min="10037" max="10038" width="5.140625" style="47" customWidth="1"/>
    <col min="10039" max="10043" width="6.7109375" style="47" customWidth="1"/>
    <col min="10044" max="10044" width="0" style="47" hidden="1" customWidth="1"/>
    <col min="10045" max="10045" width="4.85546875" style="47" customWidth="1"/>
    <col min="10046" max="10053" width="4.140625" style="47" customWidth="1"/>
    <col min="10054" max="10272" width="9.140625" style="47"/>
    <col min="10273" max="10273" width="8.85546875" style="47" customWidth="1"/>
    <col min="10274" max="10280" width="4.140625" style="47" customWidth="1"/>
    <col min="10281" max="10281" width="7.85546875" style="47" customWidth="1"/>
    <col min="10282" max="10282" width="11.28515625" style="47" customWidth="1"/>
    <col min="10283" max="10287" width="2.140625" style="47" customWidth="1"/>
    <col min="10288" max="10288" width="0" style="47" hidden="1" customWidth="1"/>
    <col min="10289" max="10289" width="4.7109375" style="47" customWidth="1"/>
    <col min="10290" max="10290" width="3.85546875" style="47" customWidth="1"/>
    <col min="10291" max="10291" width="0" style="47" hidden="1" customWidth="1"/>
    <col min="10292" max="10292" width="4.85546875" style="47" customWidth="1"/>
    <col min="10293" max="10294" width="5.140625" style="47" customWidth="1"/>
    <col min="10295" max="10299" width="6.7109375" style="47" customWidth="1"/>
    <col min="10300" max="10300" width="0" style="47" hidden="1" customWidth="1"/>
    <col min="10301" max="10301" width="4.85546875" style="47" customWidth="1"/>
    <col min="10302" max="10309" width="4.140625" style="47" customWidth="1"/>
    <col min="10310" max="10528" width="9.140625" style="47"/>
    <col min="10529" max="10529" width="8.85546875" style="47" customWidth="1"/>
    <col min="10530" max="10536" width="4.140625" style="47" customWidth="1"/>
    <col min="10537" max="10537" width="7.85546875" style="47" customWidth="1"/>
    <col min="10538" max="10538" width="11.28515625" style="47" customWidth="1"/>
    <col min="10539" max="10543" width="2.140625" style="47" customWidth="1"/>
    <col min="10544" max="10544" width="0" style="47" hidden="1" customWidth="1"/>
    <col min="10545" max="10545" width="4.7109375" style="47" customWidth="1"/>
    <col min="10546" max="10546" width="3.85546875" style="47" customWidth="1"/>
    <col min="10547" max="10547" width="0" style="47" hidden="1" customWidth="1"/>
    <col min="10548" max="10548" width="4.85546875" style="47" customWidth="1"/>
    <col min="10549" max="10550" width="5.140625" style="47" customWidth="1"/>
    <col min="10551" max="10555" width="6.7109375" style="47" customWidth="1"/>
    <col min="10556" max="10556" width="0" style="47" hidden="1" customWidth="1"/>
    <col min="10557" max="10557" width="4.85546875" style="47" customWidth="1"/>
    <col min="10558" max="10565" width="4.140625" style="47" customWidth="1"/>
    <col min="10566" max="10784" width="9.140625" style="47"/>
    <col min="10785" max="10785" width="8.85546875" style="47" customWidth="1"/>
    <col min="10786" max="10792" width="4.140625" style="47" customWidth="1"/>
    <col min="10793" max="10793" width="7.85546875" style="47" customWidth="1"/>
    <col min="10794" max="10794" width="11.28515625" style="47" customWidth="1"/>
    <col min="10795" max="10799" width="2.140625" style="47" customWidth="1"/>
    <col min="10800" max="10800" width="0" style="47" hidden="1" customWidth="1"/>
    <col min="10801" max="10801" width="4.7109375" style="47" customWidth="1"/>
    <col min="10802" max="10802" width="3.85546875" style="47" customWidth="1"/>
    <col min="10803" max="10803" width="0" style="47" hidden="1" customWidth="1"/>
    <col min="10804" max="10804" width="4.85546875" style="47" customWidth="1"/>
    <col min="10805" max="10806" width="5.140625" style="47" customWidth="1"/>
    <col min="10807" max="10811" width="6.7109375" style="47" customWidth="1"/>
    <col min="10812" max="10812" width="0" style="47" hidden="1" customWidth="1"/>
    <col min="10813" max="10813" width="4.85546875" style="47" customWidth="1"/>
    <col min="10814" max="10821" width="4.140625" style="47" customWidth="1"/>
    <col min="10822" max="11040" width="9.140625" style="47"/>
    <col min="11041" max="11041" width="8.85546875" style="47" customWidth="1"/>
    <col min="11042" max="11048" width="4.140625" style="47" customWidth="1"/>
    <col min="11049" max="11049" width="7.85546875" style="47" customWidth="1"/>
    <col min="11050" max="11050" width="11.28515625" style="47" customWidth="1"/>
    <col min="11051" max="11055" width="2.140625" style="47" customWidth="1"/>
    <col min="11056" max="11056" width="0" style="47" hidden="1" customWidth="1"/>
    <col min="11057" max="11057" width="4.7109375" style="47" customWidth="1"/>
    <col min="11058" max="11058" width="3.85546875" style="47" customWidth="1"/>
    <col min="11059" max="11059" width="0" style="47" hidden="1" customWidth="1"/>
    <col min="11060" max="11060" width="4.85546875" style="47" customWidth="1"/>
    <col min="11061" max="11062" width="5.140625" style="47" customWidth="1"/>
    <col min="11063" max="11067" width="6.7109375" style="47" customWidth="1"/>
    <col min="11068" max="11068" width="0" style="47" hidden="1" customWidth="1"/>
    <col min="11069" max="11069" width="4.85546875" style="47" customWidth="1"/>
    <col min="11070" max="11077" width="4.140625" style="47" customWidth="1"/>
    <col min="11078" max="11296" width="9.140625" style="47"/>
    <col min="11297" max="11297" width="8.85546875" style="47" customWidth="1"/>
    <col min="11298" max="11304" width="4.140625" style="47" customWidth="1"/>
    <col min="11305" max="11305" width="7.85546875" style="47" customWidth="1"/>
    <col min="11306" max="11306" width="11.28515625" style="47" customWidth="1"/>
    <col min="11307" max="11311" width="2.140625" style="47" customWidth="1"/>
    <col min="11312" max="11312" width="0" style="47" hidden="1" customWidth="1"/>
    <col min="11313" max="11313" width="4.7109375" style="47" customWidth="1"/>
    <col min="11314" max="11314" width="3.85546875" style="47" customWidth="1"/>
    <col min="11315" max="11315" width="0" style="47" hidden="1" customWidth="1"/>
    <col min="11316" max="11316" width="4.85546875" style="47" customWidth="1"/>
    <col min="11317" max="11318" width="5.140625" style="47" customWidth="1"/>
    <col min="11319" max="11323" width="6.7109375" style="47" customWidth="1"/>
    <col min="11324" max="11324" width="0" style="47" hidden="1" customWidth="1"/>
    <col min="11325" max="11325" width="4.85546875" style="47" customWidth="1"/>
    <col min="11326" max="11333" width="4.140625" style="47" customWidth="1"/>
    <col min="11334" max="11552" width="9.140625" style="47"/>
    <col min="11553" max="11553" width="8.85546875" style="47" customWidth="1"/>
    <col min="11554" max="11560" width="4.140625" style="47" customWidth="1"/>
    <col min="11561" max="11561" width="7.85546875" style="47" customWidth="1"/>
    <col min="11562" max="11562" width="11.28515625" style="47" customWidth="1"/>
    <col min="11563" max="11567" width="2.140625" style="47" customWidth="1"/>
    <col min="11568" max="11568" width="0" style="47" hidden="1" customWidth="1"/>
    <col min="11569" max="11569" width="4.7109375" style="47" customWidth="1"/>
    <col min="11570" max="11570" width="3.85546875" style="47" customWidth="1"/>
    <col min="11571" max="11571" width="0" style="47" hidden="1" customWidth="1"/>
    <col min="11572" max="11572" width="4.85546875" style="47" customWidth="1"/>
    <col min="11573" max="11574" width="5.140625" style="47" customWidth="1"/>
    <col min="11575" max="11579" width="6.7109375" style="47" customWidth="1"/>
    <col min="11580" max="11580" width="0" style="47" hidden="1" customWidth="1"/>
    <col min="11581" max="11581" width="4.85546875" style="47" customWidth="1"/>
    <col min="11582" max="11589" width="4.140625" style="47" customWidth="1"/>
    <col min="11590" max="11808" width="9.140625" style="47"/>
    <col min="11809" max="11809" width="8.85546875" style="47" customWidth="1"/>
    <col min="11810" max="11816" width="4.140625" style="47" customWidth="1"/>
    <col min="11817" max="11817" width="7.85546875" style="47" customWidth="1"/>
    <col min="11818" max="11818" width="11.28515625" style="47" customWidth="1"/>
    <col min="11819" max="11823" width="2.140625" style="47" customWidth="1"/>
    <col min="11824" max="11824" width="0" style="47" hidden="1" customWidth="1"/>
    <col min="11825" max="11825" width="4.7109375" style="47" customWidth="1"/>
    <col min="11826" max="11826" width="3.85546875" style="47" customWidth="1"/>
    <col min="11827" max="11827" width="0" style="47" hidden="1" customWidth="1"/>
    <col min="11828" max="11828" width="4.85546875" style="47" customWidth="1"/>
    <col min="11829" max="11830" width="5.140625" style="47" customWidth="1"/>
    <col min="11831" max="11835" width="6.7109375" style="47" customWidth="1"/>
    <col min="11836" max="11836" width="0" style="47" hidden="1" customWidth="1"/>
    <col min="11837" max="11837" width="4.85546875" style="47" customWidth="1"/>
    <col min="11838" max="11845" width="4.140625" style="47" customWidth="1"/>
    <col min="11846" max="12064" width="9.140625" style="47"/>
    <col min="12065" max="12065" width="8.85546875" style="47" customWidth="1"/>
    <col min="12066" max="12072" width="4.140625" style="47" customWidth="1"/>
    <col min="12073" max="12073" width="7.85546875" style="47" customWidth="1"/>
    <col min="12074" max="12074" width="11.28515625" style="47" customWidth="1"/>
    <col min="12075" max="12079" width="2.140625" style="47" customWidth="1"/>
    <col min="12080" max="12080" width="0" style="47" hidden="1" customWidth="1"/>
    <col min="12081" max="12081" width="4.7109375" style="47" customWidth="1"/>
    <col min="12082" max="12082" width="3.85546875" style="47" customWidth="1"/>
    <col min="12083" max="12083" width="0" style="47" hidden="1" customWidth="1"/>
    <col min="12084" max="12084" width="4.85546875" style="47" customWidth="1"/>
    <col min="12085" max="12086" width="5.140625" style="47" customWidth="1"/>
    <col min="12087" max="12091" width="6.7109375" style="47" customWidth="1"/>
    <col min="12092" max="12092" width="0" style="47" hidden="1" customWidth="1"/>
    <col min="12093" max="12093" width="4.85546875" style="47" customWidth="1"/>
    <col min="12094" max="12101" width="4.140625" style="47" customWidth="1"/>
    <col min="12102" max="12320" width="9.140625" style="47"/>
    <col min="12321" max="12321" width="8.85546875" style="47" customWidth="1"/>
    <col min="12322" max="12328" width="4.140625" style="47" customWidth="1"/>
    <col min="12329" max="12329" width="7.85546875" style="47" customWidth="1"/>
    <col min="12330" max="12330" width="11.28515625" style="47" customWidth="1"/>
    <col min="12331" max="12335" width="2.140625" style="47" customWidth="1"/>
    <col min="12336" max="12336" width="0" style="47" hidden="1" customWidth="1"/>
    <col min="12337" max="12337" width="4.7109375" style="47" customWidth="1"/>
    <col min="12338" max="12338" width="3.85546875" style="47" customWidth="1"/>
    <col min="12339" max="12339" width="0" style="47" hidden="1" customWidth="1"/>
    <col min="12340" max="12340" width="4.85546875" style="47" customWidth="1"/>
    <col min="12341" max="12342" width="5.140625" style="47" customWidth="1"/>
    <col min="12343" max="12347" width="6.7109375" style="47" customWidth="1"/>
    <col min="12348" max="12348" width="0" style="47" hidden="1" customWidth="1"/>
    <col min="12349" max="12349" width="4.85546875" style="47" customWidth="1"/>
    <col min="12350" max="12357" width="4.140625" style="47" customWidth="1"/>
    <col min="12358" max="12576" width="9.140625" style="47"/>
    <col min="12577" max="12577" width="8.85546875" style="47" customWidth="1"/>
    <col min="12578" max="12584" width="4.140625" style="47" customWidth="1"/>
    <col min="12585" max="12585" width="7.85546875" style="47" customWidth="1"/>
    <col min="12586" max="12586" width="11.28515625" style="47" customWidth="1"/>
    <col min="12587" max="12591" width="2.140625" style="47" customWidth="1"/>
    <col min="12592" max="12592" width="0" style="47" hidden="1" customWidth="1"/>
    <col min="12593" max="12593" width="4.7109375" style="47" customWidth="1"/>
    <col min="12594" max="12594" width="3.85546875" style="47" customWidth="1"/>
    <col min="12595" max="12595" width="0" style="47" hidden="1" customWidth="1"/>
    <col min="12596" max="12596" width="4.85546875" style="47" customWidth="1"/>
    <col min="12597" max="12598" width="5.140625" style="47" customWidth="1"/>
    <col min="12599" max="12603" width="6.7109375" style="47" customWidth="1"/>
    <col min="12604" max="12604" width="0" style="47" hidden="1" customWidth="1"/>
    <col min="12605" max="12605" width="4.85546875" style="47" customWidth="1"/>
    <col min="12606" max="12613" width="4.140625" style="47" customWidth="1"/>
    <col min="12614" max="12832" width="9.140625" style="47"/>
    <col min="12833" max="12833" width="8.85546875" style="47" customWidth="1"/>
    <col min="12834" max="12840" width="4.140625" style="47" customWidth="1"/>
    <col min="12841" max="12841" width="7.85546875" style="47" customWidth="1"/>
    <col min="12842" max="12842" width="11.28515625" style="47" customWidth="1"/>
    <col min="12843" max="12847" width="2.140625" style="47" customWidth="1"/>
    <col min="12848" max="12848" width="0" style="47" hidden="1" customWidth="1"/>
    <col min="12849" max="12849" width="4.7109375" style="47" customWidth="1"/>
    <col min="12850" max="12850" width="3.85546875" style="47" customWidth="1"/>
    <col min="12851" max="12851" width="0" style="47" hidden="1" customWidth="1"/>
    <col min="12852" max="12852" width="4.85546875" style="47" customWidth="1"/>
    <col min="12853" max="12854" width="5.140625" style="47" customWidth="1"/>
    <col min="12855" max="12859" width="6.7109375" style="47" customWidth="1"/>
    <col min="12860" max="12860" width="0" style="47" hidden="1" customWidth="1"/>
    <col min="12861" max="12861" width="4.85546875" style="47" customWidth="1"/>
    <col min="12862" max="12869" width="4.140625" style="47" customWidth="1"/>
    <col min="12870" max="13088" width="9.140625" style="47"/>
    <col min="13089" max="13089" width="8.85546875" style="47" customWidth="1"/>
    <col min="13090" max="13096" width="4.140625" style="47" customWidth="1"/>
    <col min="13097" max="13097" width="7.85546875" style="47" customWidth="1"/>
    <col min="13098" max="13098" width="11.28515625" style="47" customWidth="1"/>
    <col min="13099" max="13103" width="2.140625" style="47" customWidth="1"/>
    <col min="13104" max="13104" width="0" style="47" hidden="1" customWidth="1"/>
    <col min="13105" max="13105" width="4.7109375" style="47" customWidth="1"/>
    <col min="13106" max="13106" width="3.85546875" style="47" customWidth="1"/>
    <col min="13107" max="13107" width="0" style="47" hidden="1" customWidth="1"/>
    <col min="13108" max="13108" width="4.85546875" style="47" customWidth="1"/>
    <col min="13109" max="13110" width="5.140625" style="47" customWidth="1"/>
    <col min="13111" max="13115" width="6.7109375" style="47" customWidth="1"/>
    <col min="13116" max="13116" width="0" style="47" hidden="1" customWidth="1"/>
    <col min="13117" max="13117" width="4.85546875" style="47" customWidth="1"/>
    <col min="13118" max="13125" width="4.140625" style="47" customWidth="1"/>
    <col min="13126" max="13344" width="9.140625" style="47"/>
    <col min="13345" max="13345" width="8.85546875" style="47" customWidth="1"/>
    <col min="13346" max="13352" width="4.140625" style="47" customWidth="1"/>
    <col min="13353" max="13353" width="7.85546875" style="47" customWidth="1"/>
    <col min="13354" max="13354" width="11.28515625" style="47" customWidth="1"/>
    <col min="13355" max="13359" width="2.140625" style="47" customWidth="1"/>
    <col min="13360" max="13360" width="0" style="47" hidden="1" customWidth="1"/>
    <col min="13361" max="13361" width="4.7109375" style="47" customWidth="1"/>
    <col min="13362" max="13362" width="3.85546875" style="47" customWidth="1"/>
    <col min="13363" max="13363" width="0" style="47" hidden="1" customWidth="1"/>
    <col min="13364" max="13364" width="4.85546875" style="47" customWidth="1"/>
    <col min="13365" max="13366" width="5.140625" style="47" customWidth="1"/>
    <col min="13367" max="13371" width="6.7109375" style="47" customWidth="1"/>
    <col min="13372" max="13372" width="0" style="47" hidden="1" customWidth="1"/>
    <col min="13373" max="13373" width="4.85546875" style="47" customWidth="1"/>
    <col min="13374" max="13381" width="4.140625" style="47" customWidth="1"/>
    <col min="13382" max="13600" width="9.140625" style="47"/>
    <col min="13601" max="13601" width="8.85546875" style="47" customWidth="1"/>
    <col min="13602" max="13608" width="4.140625" style="47" customWidth="1"/>
    <col min="13609" max="13609" width="7.85546875" style="47" customWidth="1"/>
    <col min="13610" max="13610" width="11.28515625" style="47" customWidth="1"/>
    <col min="13611" max="13615" width="2.140625" style="47" customWidth="1"/>
    <col min="13616" max="13616" width="0" style="47" hidden="1" customWidth="1"/>
    <col min="13617" max="13617" width="4.7109375" style="47" customWidth="1"/>
    <col min="13618" max="13618" width="3.85546875" style="47" customWidth="1"/>
    <col min="13619" max="13619" width="0" style="47" hidden="1" customWidth="1"/>
    <col min="13620" max="13620" width="4.85546875" style="47" customWidth="1"/>
    <col min="13621" max="13622" width="5.140625" style="47" customWidth="1"/>
    <col min="13623" max="13627" width="6.7109375" style="47" customWidth="1"/>
    <col min="13628" max="13628" width="0" style="47" hidden="1" customWidth="1"/>
    <col min="13629" max="13629" width="4.85546875" style="47" customWidth="1"/>
    <col min="13630" max="13637" width="4.140625" style="47" customWidth="1"/>
    <col min="13638" max="13856" width="9.140625" style="47"/>
    <col min="13857" max="13857" width="8.85546875" style="47" customWidth="1"/>
    <col min="13858" max="13864" width="4.140625" style="47" customWidth="1"/>
    <col min="13865" max="13865" width="7.85546875" style="47" customWidth="1"/>
    <col min="13866" max="13866" width="11.28515625" style="47" customWidth="1"/>
    <col min="13867" max="13871" width="2.140625" style="47" customWidth="1"/>
    <col min="13872" max="13872" width="0" style="47" hidden="1" customWidth="1"/>
    <col min="13873" max="13873" width="4.7109375" style="47" customWidth="1"/>
    <col min="13874" max="13874" width="3.85546875" style="47" customWidth="1"/>
    <col min="13875" max="13875" width="0" style="47" hidden="1" customWidth="1"/>
    <col min="13876" max="13876" width="4.85546875" style="47" customWidth="1"/>
    <col min="13877" max="13878" width="5.140625" style="47" customWidth="1"/>
    <col min="13879" max="13883" width="6.7109375" style="47" customWidth="1"/>
    <col min="13884" max="13884" width="0" style="47" hidden="1" customWidth="1"/>
    <col min="13885" max="13885" width="4.85546875" style="47" customWidth="1"/>
    <col min="13886" max="13893" width="4.140625" style="47" customWidth="1"/>
    <col min="13894" max="14112" width="9.140625" style="47"/>
    <col min="14113" max="14113" width="8.85546875" style="47" customWidth="1"/>
    <col min="14114" max="14120" width="4.140625" style="47" customWidth="1"/>
    <col min="14121" max="14121" width="7.85546875" style="47" customWidth="1"/>
    <col min="14122" max="14122" width="11.28515625" style="47" customWidth="1"/>
    <col min="14123" max="14127" width="2.140625" style="47" customWidth="1"/>
    <col min="14128" max="14128" width="0" style="47" hidden="1" customWidth="1"/>
    <col min="14129" max="14129" width="4.7109375" style="47" customWidth="1"/>
    <col min="14130" max="14130" width="3.85546875" style="47" customWidth="1"/>
    <col min="14131" max="14131" width="0" style="47" hidden="1" customWidth="1"/>
    <col min="14132" max="14132" width="4.85546875" style="47" customWidth="1"/>
    <col min="14133" max="14134" width="5.140625" style="47" customWidth="1"/>
    <col min="14135" max="14139" width="6.7109375" style="47" customWidth="1"/>
    <col min="14140" max="14140" width="0" style="47" hidden="1" customWidth="1"/>
    <col min="14141" max="14141" width="4.85546875" style="47" customWidth="1"/>
    <col min="14142" max="14149" width="4.140625" style="47" customWidth="1"/>
    <col min="14150" max="14368" width="9.140625" style="47"/>
    <col min="14369" max="14369" width="8.85546875" style="47" customWidth="1"/>
    <col min="14370" max="14376" width="4.140625" style="47" customWidth="1"/>
    <col min="14377" max="14377" width="7.85546875" style="47" customWidth="1"/>
    <col min="14378" max="14378" width="11.28515625" style="47" customWidth="1"/>
    <col min="14379" max="14383" width="2.140625" style="47" customWidth="1"/>
    <col min="14384" max="14384" width="0" style="47" hidden="1" customWidth="1"/>
    <col min="14385" max="14385" width="4.7109375" style="47" customWidth="1"/>
    <col min="14386" max="14386" width="3.85546875" style="47" customWidth="1"/>
    <col min="14387" max="14387" width="0" style="47" hidden="1" customWidth="1"/>
    <col min="14388" max="14388" width="4.85546875" style="47" customWidth="1"/>
    <col min="14389" max="14390" width="5.140625" style="47" customWidth="1"/>
    <col min="14391" max="14395" width="6.7109375" style="47" customWidth="1"/>
    <col min="14396" max="14396" width="0" style="47" hidden="1" customWidth="1"/>
    <col min="14397" max="14397" width="4.85546875" style="47" customWidth="1"/>
    <col min="14398" max="14405" width="4.140625" style="47" customWidth="1"/>
    <col min="14406" max="14624" width="9.140625" style="47"/>
    <col min="14625" max="14625" width="8.85546875" style="47" customWidth="1"/>
    <col min="14626" max="14632" width="4.140625" style="47" customWidth="1"/>
    <col min="14633" max="14633" width="7.85546875" style="47" customWidth="1"/>
    <col min="14634" max="14634" width="11.28515625" style="47" customWidth="1"/>
    <col min="14635" max="14639" width="2.140625" style="47" customWidth="1"/>
    <col min="14640" max="14640" width="0" style="47" hidden="1" customWidth="1"/>
    <col min="14641" max="14641" width="4.7109375" style="47" customWidth="1"/>
    <col min="14642" max="14642" width="3.85546875" style="47" customWidth="1"/>
    <col min="14643" max="14643" width="0" style="47" hidden="1" customWidth="1"/>
    <col min="14644" max="14644" width="4.85546875" style="47" customWidth="1"/>
    <col min="14645" max="14646" width="5.140625" style="47" customWidth="1"/>
    <col min="14647" max="14651" width="6.7109375" style="47" customWidth="1"/>
    <col min="14652" max="14652" width="0" style="47" hidden="1" customWidth="1"/>
    <col min="14653" max="14653" width="4.85546875" style="47" customWidth="1"/>
    <col min="14654" max="14661" width="4.140625" style="47" customWidth="1"/>
    <col min="14662" max="14880" width="9.140625" style="47"/>
    <col min="14881" max="14881" width="8.85546875" style="47" customWidth="1"/>
    <col min="14882" max="14888" width="4.140625" style="47" customWidth="1"/>
    <col min="14889" max="14889" width="7.85546875" style="47" customWidth="1"/>
    <col min="14890" max="14890" width="11.28515625" style="47" customWidth="1"/>
    <col min="14891" max="14895" width="2.140625" style="47" customWidth="1"/>
    <col min="14896" max="14896" width="0" style="47" hidden="1" customWidth="1"/>
    <col min="14897" max="14897" width="4.7109375" style="47" customWidth="1"/>
    <col min="14898" max="14898" width="3.85546875" style="47" customWidth="1"/>
    <col min="14899" max="14899" width="0" style="47" hidden="1" customWidth="1"/>
    <col min="14900" max="14900" width="4.85546875" style="47" customWidth="1"/>
    <col min="14901" max="14902" width="5.140625" style="47" customWidth="1"/>
    <col min="14903" max="14907" width="6.7109375" style="47" customWidth="1"/>
    <col min="14908" max="14908" width="0" style="47" hidden="1" customWidth="1"/>
    <col min="14909" max="14909" width="4.85546875" style="47" customWidth="1"/>
    <col min="14910" max="14917" width="4.140625" style="47" customWidth="1"/>
    <col min="14918" max="15136" width="9.140625" style="47"/>
    <col min="15137" max="15137" width="8.85546875" style="47" customWidth="1"/>
    <col min="15138" max="15144" width="4.140625" style="47" customWidth="1"/>
    <col min="15145" max="15145" width="7.85546875" style="47" customWidth="1"/>
    <col min="15146" max="15146" width="11.28515625" style="47" customWidth="1"/>
    <col min="15147" max="15151" width="2.140625" style="47" customWidth="1"/>
    <col min="15152" max="15152" width="0" style="47" hidden="1" customWidth="1"/>
    <col min="15153" max="15153" width="4.7109375" style="47" customWidth="1"/>
    <col min="15154" max="15154" width="3.85546875" style="47" customWidth="1"/>
    <col min="15155" max="15155" width="0" style="47" hidden="1" customWidth="1"/>
    <col min="15156" max="15156" width="4.85546875" style="47" customWidth="1"/>
    <col min="15157" max="15158" width="5.140625" style="47" customWidth="1"/>
    <col min="15159" max="15163" width="6.7109375" style="47" customWidth="1"/>
    <col min="15164" max="15164" width="0" style="47" hidden="1" customWidth="1"/>
    <col min="15165" max="15165" width="4.85546875" style="47" customWidth="1"/>
    <col min="15166" max="15173" width="4.140625" style="47" customWidth="1"/>
    <col min="15174" max="15392" width="9.140625" style="47"/>
    <col min="15393" max="15393" width="8.85546875" style="47" customWidth="1"/>
    <col min="15394" max="15400" width="4.140625" style="47" customWidth="1"/>
    <col min="15401" max="15401" width="7.85546875" style="47" customWidth="1"/>
    <col min="15402" max="15402" width="11.28515625" style="47" customWidth="1"/>
    <col min="15403" max="15407" width="2.140625" style="47" customWidth="1"/>
    <col min="15408" max="15408" width="0" style="47" hidden="1" customWidth="1"/>
    <col min="15409" max="15409" width="4.7109375" style="47" customWidth="1"/>
    <col min="15410" max="15410" width="3.85546875" style="47" customWidth="1"/>
    <col min="15411" max="15411" width="0" style="47" hidden="1" customWidth="1"/>
    <col min="15412" max="15412" width="4.85546875" style="47" customWidth="1"/>
    <col min="15413" max="15414" width="5.140625" style="47" customWidth="1"/>
    <col min="15415" max="15419" width="6.7109375" style="47" customWidth="1"/>
    <col min="15420" max="15420" width="0" style="47" hidden="1" customWidth="1"/>
    <col min="15421" max="15421" width="4.85546875" style="47" customWidth="1"/>
    <col min="15422" max="15429" width="4.140625" style="47" customWidth="1"/>
    <col min="15430" max="15648" width="9.140625" style="47"/>
    <col min="15649" max="15649" width="8.85546875" style="47" customWidth="1"/>
    <col min="15650" max="15656" width="4.140625" style="47" customWidth="1"/>
    <col min="15657" max="15657" width="7.85546875" style="47" customWidth="1"/>
    <col min="15658" max="15658" width="11.28515625" style="47" customWidth="1"/>
    <col min="15659" max="15663" width="2.140625" style="47" customWidth="1"/>
    <col min="15664" max="15664" width="0" style="47" hidden="1" customWidth="1"/>
    <col min="15665" max="15665" width="4.7109375" style="47" customWidth="1"/>
    <col min="15666" max="15666" width="3.85546875" style="47" customWidth="1"/>
    <col min="15667" max="15667" width="0" style="47" hidden="1" customWidth="1"/>
    <col min="15668" max="15668" width="4.85546875" style="47" customWidth="1"/>
    <col min="15669" max="15670" width="5.140625" style="47" customWidth="1"/>
    <col min="15671" max="15675" width="6.7109375" style="47" customWidth="1"/>
    <col min="15676" max="15676" width="0" style="47" hidden="1" customWidth="1"/>
    <col min="15677" max="15677" width="4.85546875" style="47" customWidth="1"/>
    <col min="15678" max="15685" width="4.140625" style="47" customWidth="1"/>
    <col min="15686" max="15904" width="9.140625" style="47"/>
    <col min="15905" max="15905" width="8.85546875" style="47" customWidth="1"/>
    <col min="15906" max="15912" width="4.140625" style="47" customWidth="1"/>
    <col min="15913" max="15913" width="7.85546875" style="47" customWidth="1"/>
    <col min="15914" max="15914" width="11.28515625" style="47" customWidth="1"/>
    <col min="15915" max="15919" width="2.140625" style="47" customWidth="1"/>
    <col min="15920" max="15920" width="0" style="47" hidden="1" customWidth="1"/>
    <col min="15921" max="15921" width="4.7109375" style="47" customWidth="1"/>
    <col min="15922" max="15922" width="3.85546875" style="47" customWidth="1"/>
    <col min="15923" max="15923" width="0" style="47" hidden="1" customWidth="1"/>
    <col min="15924" max="15924" width="4.85546875" style="47" customWidth="1"/>
    <col min="15925" max="15926" width="5.140625" style="47" customWidth="1"/>
    <col min="15927" max="15931" width="6.7109375" style="47" customWidth="1"/>
    <col min="15932" max="15932" width="0" style="47" hidden="1" customWidth="1"/>
    <col min="15933" max="15933" width="4.85546875" style="47" customWidth="1"/>
    <col min="15934" max="15941" width="4.140625" style="47" customWidth="1"/>
    <col min="15942" max="16160" width="9.140625" style="47"/>
    <col min="16161" max="16161" width="8.85546875" style="47" customWidth="1"/>
    <col min="16162" max="16168" width="4.140625" style="47" customWidth="1"/>
    <col min="16169" max="16169" width="7.85546875" style="47" customWidth="1"/>
    <col min="16170" max="16170" width="11.28515625" style="47" customWidth="1"/>
    <col min="16171" max="16175" width="2.140625" style="47" customWidth="1"/>
    <col min="16176" max="16176" width="0" style="47" hidden="1" customWidth="1"/>
    <col min="16177" max="16177" width="4.7109375" style="47" customWidth="1"/>
    <col min="16178" max="16178" width="3.85546875" style="47" customWidth="1"/>
    <col min="16179" max="16179" width="0" style="47" hidden="1" customWidth="1"/>
    <col min="16180" max="16180" width="4.85546875" style="47" customWidth="1"/>
    <col min="16181" max="16182" width="5.140625" style="47" customWidth="1"/>
    <col min="16183" max="16187" width="6.7109375" style="47" customWidth="1"/>
    <col min="16188" max="16188" width="0" style="47" hidden="1" customWidth="1"/>
    <col min="16189" max="16189" width="4.85546875" style="47" customWidth="1"/>
    <col min="16190" max="16197" width="4.140625" style="47" customWidth="1"/>
    <col min="16198" max="16384" width="9.140625" style="47"/>
  </cols>
  <sheetData>
    <row r="2" spans="1:61" ht="13.5" thickBot="1" x14ac:dyDescent="0.25">
      <c r="A2" s="459" t="s">
        <v>42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50"/>
      <c r="AY2" s="51"/>
      <c r="AZ2" s="50"/>
      <c r="BA2" s="50"/>
      <c r="BB2" s="50"/>
      <c r="BC2" s="47"/>
      <c r="BD2" s="47"/>
      <c r="BE2" s="52"/>
      <c r="BF2" s="47"/>
      <c r="BG2" s="47"/>
      <c r="BH2" s="47"/>
    </row>
    <row r="3" spans="1:61" s="53" customFormat="1" ht="21" customHeight="1" x14ac:dyDescent="0.2">
      <c r="A3" s="460" t="s">
        <v>2</v>
      </c>
      <c r="B3" s="431" t="s">
        <v>3</v>
      </c>
      <c r="C3" s="432"/>
      <c r="D3" s="432"/>
      <c r="E3" s="432"/>
      <c r="F3" s="433"/>
      <c r="G3" s="431" t="s">
        <v>4</v>
      </c>
      <c r="H3" s="432"/>
      <c r="I3" s="433"/>
      <c r="J3" s="431" t="s">
        <v>5</v>
      </c>
      <c r="K3" s="432"/>
      <c r="L3" s="432"/>
      <c r="M3" s="432"/>
      <c r="N3" s="433"/>
      <c r="O3" s="431" t="s">
        <v>6</v>
      </c>
      <c r="P3" s="432"/>
      <c r="Q3" s="432"/>
      <c r="R3" s="432"/>
      <c r="S3" s="432"/>
      <c r="T3" s="433"/>
      <c r="U3" s="431" t="s">
        <v>75</v>
      </c>
      <c r="V3" s="432"/>
      <c r="W3" s="432"/>
      <c r="X3" s="432"/>
      <c r="Y3" s="432"/>
      <c r="Z3" s="432"/>
      <c r="AA3" s="432"/>
      <c r="AB3" s="432"/>
      <c r="AC3" s="432"/>
      <c r="AD3" s="433"/>
      <c r="AE3" s="431" t="s">
        <v>7</v>
      </c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3"/>
      <c r="AQ3" s="431" t="s">
        <v>8</v>
      </c>
      <c r="AR3" s="432"/>
      <c r="AS3" s="432"/>
      <c r="AT3" s="432"/>
      <c r="AU3" s="432"/>
      <c r="AV3" s="432"/>
      <c r="AW3" s="472"/>
      <c r="AX3" s="50"/>
      <c r="AY3" s="51"/>
      <c r="AZ3" s="50"/>
      <c r="BA3" s="50"/>
      <c r="BB3" s="50"/>
      <c r="BC3" s="47"/>
      <c r="BD3" s="47"/>
      <c r="BE3" s="52"/>
      <c r="BF3" s="47"/>
      <c r="BG3" s="47"/>
      <c r="BH3" s="47"/>
    </row>
    <row r="4" spans="1:61" s="53" customFormat="1" ht="28.5" customHeight="1" x14ac:dyDescent="0.2">
      <c r="A4" s="461"/>
      <c r="B4" s="434"/>
      <c r="C4" s="435"/>
      <c r="D4" s="435"/>
      <c r="E4" s="435"/>
      <c r="F4" s="436"/>
      <c r="G4" s="434"/>
      <c r="H4" s="435"/>
      <c r="I4" s="436"/>
      <c r="J4" s="434"/>
      <c r="K4" s="435"/>
      <c r="L4" s="435"/>
      <c r="M4" s="435"/>
      <c r="N4" s="436"/>
      <c r="O4" s="434"/>
      <c r="P4" s="435"/>
      <c r="Q4" s="435"/>
      <c r="R4" s="435"/>
      <c r="S4" s="435"/>
      <c r="T4" s="436"/>
      <c r="U4" s="434"/>
      <c r="V4" s="435"/>
      <c r="W4" s="435"/>
      <c r="X4" s="435"/>
      <c r="Y4" s="435"/>
      <c r="Z4" s="435"/>
      <c r="AA4" s="435"/>
      <c r="AB4" s="435"/>
      <c r="AC4" s="435"/>
      <c r="AD4" s="436"/>
      <c r="AE4" s="434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6"/>
      <c r="AQ4" s="434"/>
      <c r="AR4" s="435"/>
      <c r="AS4" s="435"/>
      <c r="AT4" s="435"/>
      <c r="AU4" s="435"/>
      <c r="AV4" s="435"/>
      <c r="AW4" s="588"/>
      <c r="AX4" s="50"/>
      <c r="AY4" s="51"/>
      <c r="AZ4" s="50"/>
      <c r="BA4" s="50"/>
      <c r="BB4" s="50"/>
      <c r="BC4" s="47"/>
      <c r="BD4" s="47"/>
      <c r="BE4" s="52"/>
      <c r="BF4" s="47"/>
      <c r="BG4" s="47"/>
      <c r="BH4" s="47"/>
    </row>
    <row r="5" spans="1:61" x14ac:dyDescent="0.2">
      <c r="A5" s="54">
        <v>1</v>
      </c>
      <c r="B5" s="364">
        <v>2</v>
      </c>
      <c r="C5" s="364"/>
      <c r="D5" s="364"/>
      <c r="E5" s="364"/>
      <c r="F5" s="365"/>
      <c r="G5" s="363">
        <v>3</v>
      </c>
      <c r="H5" s="364"/>
      <c r="I5" s="365"/>
      <c r="J5" s="363">
        <v>4</v>
      </c>
      <c r="K5" s="364"/>
      <c r="L5" s="364"/>
      <c r="M5" s="364"/>
      <c r="N5" s="365"/>
      <c r="O5" s="363">
        <v>5</v>
      </c>
      <c r="P5" s="364"/>
      <c r="Q5" s="364"/>
      <c r="R5" s="364"/>
      <c r="S5" s="364"/>
      <c r="T5" s="365"/>
      <c r="U5" s="363">
        <v>6</v>
      </c>
      <c r="V5" s="364"/>
      <c r="W5" s="364"/>
      <c r="X5" s="364"/>
      <c r="Y5" s="364"/>
      <c r="Z5" s="364"/>
      <c r="AA5" s="364"/>
      <c r="AB5" s="364"/>
      <c r="AC5" s="364"/>
      <c r="AD5" s="365"/>
      <c r="AE5" s="363">
        <v>7</v>
      </c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5"/>
      <c r="AQ5" s="363">
        <v>8</v>
      </c>
      <c r="AR5" s="364"/>
      <c r="AS5" s="364"/>
      <c r="AT5" s="364"/>
      <c r="AU5" s="364"/>
      <c r="AV5" s="364"/>
      <c r="AW5" s="587"/>
      <c r="AX5" s="50"/>
      <c r="AY5" s="51"/>
      <c r="AZ5" s="50"/>
      <c r="BA5" s="50"/>
      <c r="BB5" s="50"/>
      <c r="BC5" s="47"/>
      <c r="BD5" s="47"/>
      <c r="BE5" s="52"/>
      <c r="BF5" s="47"/>
      <c r="BG5" s="47"/>
      <c r="BH5" s="47"/>
    </row>
    <row r="6" spans="1:61" x14ac:dyDescent="0.2">
      <c r="A6" s="55" t="s">
        <v>9</v>
      </c>
      <c r="B6" s="363">
        <v>34</v>
      </c>
      <c r="C6" s="364"/>
      <c r="D6" s="364"/>
      <c r="E6" s="364"/>
      <c r="F6" s="365"/>
      <c r="G6" s="363">
        <v>5</v>
      </c>
      <c r="H6" s="364"/>
      <c r="I6" s="365"/>
      <c r="J6" s="363">
        <v>0</v>
      </c>
      <c r="K6" s="364"/>
      <c r="L6" s="364"/>
      <c r="M6" s="364"/>
      <c r="N6" s="365"/>
      <c r="O6" s="363">
        <v>2</v>
      </c>
      <c r="P6" s="364"/>
      <c r="Q6" s="364"/>
      <c r="R6" s="364"/>
      <c r="S6" s="364"/>
      <c r="T6" s="365"/>
      <c r="U6" s="363">
        <f>(Y77+AE77)/36</f>
        <v>0</v>
      </c>
      <c r="V6" s="364"/>
      <c r="W6" s="364"/>
      <c r="X6" s="364"/>
      <c r="Y6" s="364"/>
      <c r="Z6" s="364"/>
      <c r="AA6" s="364"/>
      <c r="AB6" s="364"/>
      <c r="AC6" s="364"/>
      <c r="AD6" s="365"/>
      <c r="AE6" s="363">
        <v>11</v>
      </c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5"/>
      <c r="AQ6" s="363">
        <f>SUM(B6:AK6)</f>
        <v>52</v>
      </c>
      <c r="AR6" s="364"/>
      <c r="AS6" s="364"/>
      <c r="AT6" s="364"/>
      <c r="AU6" s="364"/>
      <c r="AV6" s="364"/>
      <c r="AW6" s="587"/>
      <c r="AX6" s="50"/>
      <c r="AY6" s="51"/>
      <c r="AZ6" s="50"/>
      <c r="BA6" s="50"/>
      <c r="BB6" s="50"/>
      <c r="BC6" s="47"/>
      <c r="BD6" s="47"/>
      <c r="BE6" s="52"/>
      <c r="BF6" s="47"/>
      <c r="BG6" s="47"/>
      <c r="BH6" s="47"/>
    </row>
    <row r="7" spans="1:61" x14ac:dyDescent="0.2">
      <c r="A7" s="55" t="s">
        <v>10</v>
      </c>
      <c r="B7" s="363">
        <v>26</v>
      </c>
      <c r="C7" s="364"/>
      <c r="D7" s="364"/>
      <c r="E7" s="364"/>
      <c r="F7" s="365"/>
      <c r="G7" s="363">
        <v>2</v>
      </c>
      <c r="H7" s="364"/>
      <c r="I7" s="365"/>
      <c r="J7" s="363">
        <v>11</v>
      </c>
      <c r="K7" s="364"/>
      <c r="L7" s="364"/>
      <c r="M7" s="364"/>
      <c r="N7" s="365"/>
      <c r="O7" s="363">
        <v>2</v>
      </c>
      <c r="P7" s="364"/>
      <c r="Q7" s="364"/>
      <c r="R7" s="364"/>
      <c r="S7" s="364"/>
      <c r="T7" s="365"/>
      <c r="U7" s="363">
        <f>(AK77+AQ77)/36</f>
        <v>0</v>
      </c>
      <c r="V7" s="364"/>
      <c r="W7" s="364"/>
      <c r="X7" s="364"/>
      <c r="Y7" s="364"/>
      <c r="Z7" s="364"/>
      <c r="AA7" s="364"/>
      <c r="AB7" s="364"/>
      <c r="AC7" s="364"/>
      <c r="AD7" s="365"/>
      <c r="AE7" s="363">
        <v>11</v>
      </c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5"/>
      <c r="AQ7" s="363">
        <f>SUM(B7:AK7)</f>
        <v>52</v>
      </c>
      <c r="AR7" s="364"/>
      <c r="AS7" s="364"/>
      <c r="AT7" s="364"/>
      <c r="AU7" s="364"/>
      <c r="AV7" s="364"/>
      <c r="AW7" s="587"/>
      <c r="AX7" s="50"/>
      <c r="AY7" s="51"/>
      <c r="AZ7" s="50"/>
      <c r="BA7" s="50"/>
      <c r="BB7" s="50"/>
      <c r="BC7" s="47"/>
      <c r="BD7" s="47"/>
      <c r="BE7" s="52"/>
      <c r="BF7" s="47"/>
      <c r="BG7" s="47"/>
      <c r="BH7" s="47"/>
    </row>
    <row r="8" spans="1:61" x14ac:dyDescent="0.2">
      <c r="A8" s="55" t="s">
        <v>11</v>
      </c>
      <c r="B8" s="363">
        <v>16</v>
      </c>
      <c r="C8" s="364"/>
      <c r="D8" s="364"/>
      <c r="E8" s="364"/>
      <c r="F8" s="365"/>
      <c r="G8" s="363">
        <v>9</v>
      </c>
      <c r="H8" s="364"/>
      <c r="I8" s="365"/>
      <c r="J8" s="363">
        <v>13</v>
      </c>
      <c r="K8" s="364"/>
      <c r="L8" s="364"/>
      <c r="M8" s="364"/>
      <c r="N8" s="365"/>
      <c r="O8" s="363">
        <v>1</v>
      </c>
      <c r="P8" s="364"/>
      <c r="Q8" s="364"/>
      <c r="R8" s="364"/>
      <c r="S8" s="364"/>
      <c r="T8" s="365"/>
      <c r="U8" s="363">
        <v>2</v>
      </c>
      <c r="V8" s="364"/>
      <c r="W8" s="364"/>
      <c r="X8" s="364"/>
      <c r="Y8" s="364"/>
      <c r="Z8" s="364"/>
      <c r="AA8" s="364"/>
      <c r="AB8" s="364"/>
      <c r="AC8" s="364"/>
      <c r="AD8" s="365"/>
      <c r="AE8" s="363">
        <v>2</v>
      </c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5"/>
      <c r="AQ8" s="363">
        <f>SUM(B8:AK8)</f>
        <v>43</v>
      </c>
      <c r="AR8" s="364"/>
      <c r="AS8" s="364"/>
      <c r="AT8" s="364"/>
      <c r="AU8" s="364"/>
      <c r="AV8" s="364"/>
      <c r="AW8" s="587"/>
      <c r="AX8" s="50"/>
      <c r="AY8" s="51"/>
      <c r="AZ8" s="50"/>
      <c r="BA8" s="50"/>
      <c r="BB8" s="50"/>
      <c r="BC8" s="47"/>
      <c r="BD8" s="47"/>
      <c r="BE8" s="52"/>
      <c r="BF8" s="47"/>
      <c r="BG8" s="47"/>
      <c r="BH8" s="47"/>
    </row>
    <row r="9" spans="1:61" ht="13.5" thickBot="1" x14ac:dyDescent="0.25">
      <c r="A9" s="56" t="s">
        <v>8</v>
      </c>
      <c r="B9" s="367">
        <f>SUM(B6:F8)</f>
        <v>76</v>
      </c>
      <c r="C9" s="367"/>
      <c r="D9" s="367"/>
      <c r="E9" s="367"/>
      <c r="F9" s="368"/>
      <c r="G9" s="366">
        <f>SUM(G6:I8)</f>
        <v>16</v>
      </c>
      <c r="H9" s="367"/>
      <c r="I9" s="368"/>
      <c r="J9" s="366">
        <f>SUM(J6:N8)</f>
        <v>24</v>
      </c>
      <c r="K9" s="367"/>
      <c r="L9" s="367"/>
      <c r="M9" s="367"/>
      <c r="N9" s="368"/>
      <c r="O9" s="366">
        <f>SUM(O6:T8)</f>
        <v>5</v>
      </c>
      <c r="P9" s="367"/>
      <c r="Q9" s="367"/>
      <c r="R9" s="367"/>
      <c r="S9" s="367"/>
      <c r="T9" s="368"/>
      <c r="U9" s="366">
        <f>SUM(U6:Y8)</f>
        <v>2</v>
      </c>
      <c r="V9" s="367"/>
      <c r="W9" s="367"/>
      <c r="X9" s="367"/>
      <c r="Y9" s="367"/>
      <c r="Z9" s="367"/>
      <c r="AA9" s="367"/>
      <c r="AB9" s="367"/>
      <c r="AC9" s="367"/>
      <c r="AD9" s="368"/>
      <c r="AE9" s="366">
        <f>SUM(AE6:AK8)</f>
        <v>24</v>
      </c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8"/>
      <c r="AQ9" s="366">
        <f>SUM(AQ6:AW8)</f>
        <v>147</v>
      </c>
      <c r="AR9" s="367"/>
      <c r="AS9" s="367"/>
      <c r="AT9" s="367"/>
      <c r="AU9" s="367"/>
      <c r="AV9" s="367"/>
      <c r="AW9" s="586"/>
      <c r="AX9" s="50"/>
      <c r="AY9" s="51"/>
      <c r="AZ9" s="50"/>
      <c r="BA9" s="50"/>
      <c r="BB9" s="50"/>
      <c r="BC9" s="47"/>
      <c r="BD9" s="47"/>
      <c r="BE9" s="52"/>
      <c r="BF9" s="47"/>
      <c r="BG9" s="47"/>
      <c r="BH9" s="47"/>
    </row>
    <row r="10" spans="1:61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8"/>
      <c r="T10" s="58"/>
      <c r="U10" s="58"/>
      <c r="V10" s="58"/>
      <c r="W10" s="58"/>
      <c r="X10" s="58"/>
      <c r="Y10" s="58"/>
      <c r="Z10" s="58"/>
      <c r="AA10" s="59"/>
      <c r="AB10" s="58"/>
      <c r="AC10" s="58"/>
      <c r="AD10" s="58"/>
      <c r="AE10" s="58"/>
      <c r="AF10" s="58"/>
      <c r="AG10" s="59"/>
      <c r="AH10" s="58"/>
      <c r="AI10" s="58"/>
      <c r="AJ10" s="58"/>
      <c r="AK10" s="327"/>
      <c r="AL10" s="327"/>
      <c r="AM10" s="59"/>
      <c r="AN10" s="58"/>
      <c r="AO10" s="58"/>
      <c r="AP10" s="58"/>
      <c r="AQ10" s="58"/>
      <c r="AR10" s="58"/>
      <c r="AS10" s="59"/>
      <c r="AT10" s="58"/>
      <c r="AU10" s="58"/>
      <c r="AV10" s="58"/>
      <c r="AW10" s="58"/>
      <c r="AX10" s="58"/>
      <c r="AY10" s="59"/>
      <c r="AZ10" s="58"/>
      <c r="BA10" s="58"/>
      <c r="BB10" s="58"/>
      <c r="BE10" s="59"/>
      <c r="BF10" s="58"/>
      <c r="BG10" s="58"/>
      <c r="BH10" s="58"/>
    </row>
    <row r="12" spans="1:61" ht="13.5" thickBot="1" x14ac:dyDescent="0.25">
      <c r="A12" s="60" t="s">
        <v>305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62"/>
      <c r="AA12" s="456"/>
      <c r="AB12" s="456"/>
      <c r="AC12" s="456"/>
      <c r="AD12" s="456"/>
      <c r="AE12" s="61"/>
      <c r="AF12" s="62"/>
      <c r="AG12" s="456"/>
      <c r="AH12" s="456"/>
      <c r="AI12" s="456"/>
      <c r="AJ12" s="456"/>
      <c r="AK12" s="328"/>
      <c r="AL12" s="328"/>
      <c r="AM12" s="456"/>
      <c r="AN12" s="456"/>
      <c r="AO12" s="456"/>
      <c r="AP12" s="456"/>
      <c r="AQ12" s="61"/>
      <c r="AR12" s="62"/>
      <c r="AS12" s="457"/>
      <c r="AT12" s="457"/>
      <c r="AU12" s="457"/>
      <c r="AV12" s="457"/>
      <c r="AX12" s="63"/>
      <c r="AY12" s="458"/>
      <c r="AZ12" s="458"/>
      <c r="BA12" s="458"/>
      <c r="BB12" s="458"/>
      <c r="BD12" s="63"/>
      <c r="BE12" s="458"/>
      <c r="BF12" s="458"/>
      <c r="BG12" s="458"/>
      <c r="BH12" s="458"/>
      <c r="BI12" s="64"/>
    </row>
    <row r="13" spans="1:61" ht="13.5" thickBot="1" x14ac:dyDescent="0.25">
      <c r="A13" s="468" t="s">
        <v>12</v>
      </c>
      <c r="B13" s="471" t="s">
        <v>43</v>
      </c>
      <c r="C13" s="432"/>
      <c r="D13" s="432"/>
      <c r="E13" s="432"/>
      <c r="F13" s="432"/>
      <c r="G13" s="432"/>
      <c r="H13" s="432"/>
      <c r="I13" s="432"/>
      <c r="J13" s="472"/>
      <c r="K13" s="449" t="s">
        <v>13</v>
      </c>
      <c r="L13" s="450"/>
      <c r="M13" s="450"/>
      <c r="N13" s="450"/>
      <c r="O13" s="450"/>
      <c r="P13" s="450"/>
      <c r="Q13" s="376" t="s">
        <v>14</v>
      </c>
      <c r="R13" s="376"/>
      <c r="S13" s="376"/>
      <c r="T13" s="376"/>
      <c r="U13" s="377"/>
      <c r="V13" s="377"/>
      <c r="W13" s="377"/>
      <c r="X13" s="377"/>
      <c r="Y13" s="437" t="s">
        <v>118</v>
      </c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9"/>
    </row>
    <row r="14" spans="1:61" ht="13.5" thickBot="1" x14ac:dyDescent="0.25">
      <c r="A14" s="469"/>
      <c r="B14" s="473"/>
      <c r="C14" s="474"/>
      <c r="D14" s="474"/>
      <c r="E14" s="474"/>
      <c r="F14" s="474"/>
      <c r="G14" s="474"/>
      <c r="H14" s="474"/>
      <c r="I14" s="474"/>
      <c r="J14" s="475"/>
      <c r="K14" s="451"/>
      <c r="L14" s="452"/>
      <c r="M14" s="452"/>
      <c r="N14" s="452"/>
      <c r="O14" s="452"/>
      <c r="P14" s="452"/>
      <c r="Q14" s="373" t="s">
        <v>89</v>
      </c>
      <c r="R14" s="455" t="s">
        <v>6</v>
      </c>
      <c r="S14" s="373" t="s">
        <v>90</v>
      </c>
      <c r="T14" s="374" t="s">
        <v>100</v>
      </c>
      <c r="U14" s="378"/>
      <c r="V14" s="378"/>
      <c r="W14" s="378"/>
      <c r="X14" s="378"/>
      <c r="Y14" s="582" t="s">
        <v>15</v>
      </c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4"/>
      <c r="AK14" s="582" t="s">
        <v>16</v>
      </c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4"/>
      <c r="AW14" s="582" t="s">
        <v>17</v>
      </c>
      <c r="AX14" s="583"/>
      <c r="AY14" s="583"/>
      <c r="AZ14" s="583"/>
      <c r="BA14" s="583"/>
      <c r="BB14" s="583"/>
      <c r="BC14" s="583"/>
      <c r="BD14" s="583"/>
      <c r="BE14" s="583"/>
      <c r="BF14" s="583"/>
      <c r="BG14" s="583"/>
      <c r="BH14" s="584"/>
    </row>
    <row r="15" spans="1:61" x14ac:dyDescent="0.2">
      <c r="A15" s="469"/>
      <c r="B15" s="473"/>
      <c r="C15" s="474"/>
      <c r="D15" s="474"/>
      <c r="E15" s="474"/>
      <c r="F15" s="474"/>
      <c r="G15" s="474"/>
      <c r="H15" s="474"/>
      <c r="I15" s="474"/>
      <c r="J15" s="475"/>
      <c r="K15" s="451"/>
      <c r="L15" s="452"/>
      <c r="M15" s="452"/>
      <c r="N15" s="452"/>
      <c r="O15" s="452"/>
      <c r="P15" s="452"/>
      <c r="Q15" s="373"/>
      <c r="R15" s="455"/>
      <c r="S15" s="373"/>
      <c r="T15" s="374" t="s">
        <v>91</v>
      </c>
      <c r="U15" s="374"/>
      <c r="V15" s="374"/>
      <c r="W15" s="374"/>
      <c r="X15" s="411" t="s">
        <v>94</v>
      </c>
      <c r="Y15" s="413" t="s">
        <v>299</v>
      </c>
      <c r="Z15" s="441" t="s">
        <v>119</v>
      </c>
      <c r="AA15" s="442"/>
      <c r="AB15" s="442"/>
      <c r="AC15" s="442"/>
      <c r="AD15" s="442"/>
      <c r="AE15" s="413" t="s">
        <v>300</v>
      </c>
      <c r="AF15" s="441" t="s">
        <v>119</v>
      </c>
      <c r="AG15" s="442"/>
      <c r="AH15" s="442"/>
      <c r="AI15" s="442"/>
      <c r="AJ15" s="443"/>
      <c r="AK15" s="415" t="s">
        <v>301</v>
      </c>
      <c r="AL15" s="441" t="s">
        <v>119</v>
      </c>
      <c r="AM15" s="442"/>
      <c r="AN15" s="442"/>
      <c r="AO15" s="442"/>
      <c r="AP15" s="442"/>
      <c r="AQ15" s="413" t="s">
        <v>302</v>
      </c>
      <c r="AR15" s="441" t="s">
        <v>119</v>
      </c>
      <c r="AS15" s="442"/>
      <c r="AT15" s="442"/>
      <c r="AU15" s="442"/>
      <c r="AV15" s="443"/>
      <c r="AW15" s="590" t="s">
        <v>303</v>
      </c>
      <c r="AX15" s="441" t="s">
        <v>119</v>
      </c>
      <c r="AY15" s="442"/>
      <c r="AZ15" s="442"/>
      <c r="BA15" s="442"/>
      <c r="BB15" s="443"/>
      <c r="BC15" s="433" t="s">
        <v>304</v>
      </c>
      <c r="BD15" s="441" t="s">
        <v>119</v>
      </c>
      <c r="BE15" s="442"/>
      <c r="BF15" s="442"/>
      <c r="BG15" s="442"/>
      <c r="BH15" s="443"/>
    </row>
    <row r="16" spans="1:61" x14ac:dyDescent="0.2">
      <c r="A16" s="469"/>
      <c r="B16" s="473"/>
      <c r="C16" s="474"/>
      <c r="D16" s="474"/>
      <c r="E16" s="474"/>
      <c r="F16" s="474"/>
      <c r="G16" s="474"/>
      <c r="H16" s="474"/>
      <c r="I16" s="474"/>
      <c r="J16" s="475"/>
      <c r="K16" s="451"/>
      <c r="L16" s="452"/>
      <c r="M16" s="452"/>
      <c r="N16" s="452"/>
      <c r="O16" s="452"/>
      <c r="P16" s="452"/>
      <c r="Q16" s="373"/>
      <c r="R16" s="455"/>
      <c r="S16" s="373"/>
      <c r="T16" s="375" t="s">
        <v>18</v>
      </c>
      <c r="U16" s="374" t="s">
        <v>92</v>
      </c>
      <c r="V16" s="374"/>
      <c r="W16" s="374"/>
      <c r="X16" s="440"/>
      <c r="Y16" s="414"/>
      <c r="Z16" s="446" t="s">
        <v>117</v>
      </c>
      <c r="AA16" s="411" t="s">
        <v>120</v>
      </c>
      <c r="AB16" s="448" t="s">
        <v>92</v>
      </c>
      <c r="AC16" s="448"/>
      <c r="AD16" s="363"/>
      <c r="AE16" s="414"/>
      <c r="AF16" s="446" t="s">
        <v>117</v>
      </c>
      <c r="AG16" s="411" t="s">
        <v>120</v>
      </c>
      <c r="AH16" s="448" t="s">
        <v>92</v>
      </c>
      <c r="AI16" s="448"/>
      <c r="AJ16" s="589"/>
      <c r="AK16" s="416"/>
      <c r="AL16" s="444" t="s">
        <v>117</v>
      </c>
      <c r="AM16" s="411" t="s">
        <v>120</v>
      </c>
      <c r="AN16" s="448" t="s">
        <v>92</v>
      </c>
      <c r="AO16" s="448"/>
      <c r="AP16" s="363"/>
      <c r="AQ16" s="414"/>
      <c r="AR16" s="446" t="s">
        <v>117</v>
      </c>
      <c r="AS16" s="411" t="s">
        <v>120</v>
      </c>
      <c r="AT16" s="448" t="s">
        <v>92</v>
      </c>
      <c r="AU16" s="448"/>
      <c r="AV16" s="589"/>
      <c r="AW16" s="591"/>
      <c r="AX16" s="446" t="s">
        <v>117</v>
      </c>
      <c r="AY16" s="411" t="s">
        <v>120</v>
      </c>
      <c r="AZ16" s="448" t="s">
        <v>92</v>
      </c>
      <c r="BA16" s="448"/>
      <c r="BB16" s="589"/>
      <c r="BC16" s="585"/>
      <c r="BD16" s="446" t="s">
        <v>117</v>
      </c>
      <c r="BE16" s="411" t="s">
        <v>120</v>
      </c>
      <c r="BF16" s="448" t="s">
        <v>92</v>
      </c>
      <c r="BG16" s="448"/>
      <c r="BH16" s="589"/>
    </row>
    <row r="17" spans="1:72" ht="168.75" x14ac:dyDescent="0.2">
      <c r="A17" s="469"/>
      <c r="B17" s="473"/>
      <c r="C17" s="474"/>
      <c r="D17" s="474"/>
      <c r="E17" s="474"/>
      <c r="F17" s="474"/>
      <c r="G17" s="474"/>
      <c r="H17" s="474"/>
      <c r="I17" s="474"/>
      <c r="J17" s="475"/>
      <c r="K17" s="453"/>
      <c r="L17" s="454"/>
      <c r="M17" s="454"/>
      <c r="N17" s="454"/>
      <c r="O17" s="454"/>
      <c r="P17" s="454"/>
      <c r="Q17" s="373"/>
      <c r="R17" s="455"/>
      <c r="S17" s="373"/>
      <c r="T17" s="375"/>
      <c r="U17" s="65" t="s">
        <v>116</v>
      </c>
      <c r="V17" s="65" t="s">
        <v>93</v>
      </c>
      <c r="W17" s="65" t="s">
        <v>115</v>
      </c>
      <c r="X17" s="412"/>
      <c r="Y17" s="414"/>
      <c r="Z17" s="447"/>
      <c r="AA17" s="412"/>
      <c r="AB17" s="66" t="s">
        <v>95</v>
      </c>
      <c r="AC17" s="66" t="s">
        <v>115</v>
      </c>
      <c r="AD17" s="67" t="s">
        <v>96</v>
      </c>
      <c r="AE17" s="414"/>
      <c r="AF17" s="447"/>
      <c r="AG17" s="412"/>
      <c r="AH17" s="66" t="s">
        <v>95</v>
      </c>
      <c r="AI17" s="66" t="s">
        <v>115</v>
      </c>
      <c r="AJ17" s="68" t="s">
        <v>96</v>
      </c>
      <c r="AK17" s="416"/>
      <c r="AL17" s="445"/>
      <c r="AM17" s="412"/>
      <c r="AN17" s="66" t="s">
        <v>95</v>
      </c>
      <c r="AO17" s="66" t="s">
        <v>115</v>
      </c>
      <c r="AP17" s="67" t="s">
        <v>96</v>
      </c>
      <c r="AQ17" s="414"/>
      <c r="AR17" s="447"/>
      <c r="AS17" s="412"/>
      <c r="AT17" s="66" t="s">
        <v>95</v>
      </c>
      <c r="AU17" s="66" t="s">
        <v>115</v>
      </c>
      <c r="AV17" s="68" t="s">
        <v>96</v>
      </c>
      <c r="AW17" s="592"/>
      <c r="AX17" s="447"/>
      <c r="AY17" s="412"/>
      <c r="AZ17" s="66" t="s">
        <v>95</v>
      </c>
      <c r="BA17" s="66" t="s">
        <v>115</v>
      </c>
      <c r="BB17" s="68" t="s">
        <v>96</v>
      </c>
      <c r="BC17" s="436"/>
      <c r="BD17" s="447"/>
      <c r="BE17" s="412"/>
      <c r="BF17" s="66" t="s">
        <v>95</v>
      </c>
      <c r="BG17" s="66" t="s">
        <v>115</v>
      </c>
      <c r="BH17" s="68" t="s">
        <v>96</v>
      </c>
    </row>
    <row r="18" spans="1:72" ht="13.5" thickBot="1" x14ac:dyDescent="0.25">
      <c r="A18" s="470"/>
      <c r="B18" s="476"/>
      <c r="C18" s="477"/>
      <c r="D18" s="477"/>
      <c r="E18" s="477"/>
      <c r="F18" s="477"/>
      <c r="G18" s="477"/>
      <c r="H18" s="477"/>
      <c r="I18" s="477"/>
      <c r="J18" s="478"/>
      <c r="K18" s="69">
        <v>1</v>
      </c>
      <c r="L18" s="70">
        <v>2</v>
      </c>
      <c r="M18" s="70">
        <v>3</v>
      </c>
      <c r="N18" s="70">
        <v>4</v>
      </c>
      <c r="O18" s="70">
        <v>5</v>
      </c>
      <c r="P18" s="70">
        <v>6</v>
      </c>
      <c r="Q18" s="71"/>
      <c r="R18" s="72"/>
      <c r="S18" s="71"/>
      <c r="T18" s="73"/>
      <c r="U18" s="74"/>
      <c r="V18" s="74"/>
      <c r="W18" s="74"/>
      <c r="X18" s="74"/>
      <c r="Y18" s="75">
        <v>17</v>
      </c>
      <c r="Z18" s="292"/>
      <c r="AA18" s="76"/>
      <c r="AB18" s="77"/>
      <c r="AC18" s="77"/>
      <c r="AD18" s="78"/>
      <c r="AE18" s="79">
        <v>22</v>
      </c>
      <c r="AF18" s="307"/>
      <c r="AG18" s="76"/>
      <c r="AH18" s="77"/>
      <c r="AI18" s="77"/>
      <c r="AJ18" s="80"/>
      <c r="AK18" s="79">
        <v>17</v>
      </c>
      <c r="AL18" s="329"/>
      <c r="AM18" s="76"/>
      <c r="AN18" s="77"/>
      <c r="AO18" s="77"/>
      <c r="AP18" s="78"/>
      <c r="AQ18" s="81">
        <v>22</v>
      </c>
      <c r="AR18" s="310"/>
      <c r="AS18" s="82"/>
      <c r="AT18" s="83"/>
      <c r="AU18" s="83"/>
      <c r="AV18" s="84"/>
      <c r="AW18" s="634">
        <v>16.5</v>
      </c>
      <c r="AX18" s="312"/>
      <c r="AY18" s="635"/>
      <c r="AZ18" s="636"/>
      <c r="BA18" s="636"/>
      <c r="BB18" s="637"/>
      <c r="BC18" s="638">
        <v>21.5</v>
      </c>
      <c r="BD18" s="312"/>
      <c r="BE18" s="76"/>
      <c r="BF18" s="78"/>
      <c r="BG18" s="80"/>
      <c r="BH18" s="80"/>
      <c r="BI18" s="64"/>
    </row>
    <row r="19" spans="1:72" s="48" customFormat="1" x14ac:dyDescent="0.2">
      <c r="A19" s="85">
        <v>1</v>
      </c>
      <c r="B19" s="424">
        <v>2</v>
      </c>
      <c r="C19" s="424"/>
      <c r="D19" s="424"/>
      <c r="E19" s="424"/>
      <c r="F19" s="424"/>
      <c r="G19" s="424"/>
      <c r="H19" s="424"/>
      <c r="I19" s="424"/>
      <c r="J19" s="424"/>
      <c r="K19" s="379">
        <v>3</v>
      </c>
      <c r="L19" s="380"/>
      <c r="M19" s="380"/>
      <c r="N19" s="380"/>
      <c r="O19" s="380"/>
      <c r="P19" s="381"/>
      <c r="Q19" s="86">
        <v>4</v>
      </c>
      <c r="R19" s="87">
        <v>5</v>
      </c>
      <c r="S19" s="86">
        <v>6</v>
      </c>
      <c r="T19" s="86">
        <v>7</v>
      </c>
      <c r="U19" s="88">
        <v>8</v>
      </c>
      <c r="V19" s="88">
        <v>9</v>
      </c>
      <c r="W19" s="88">
        <v>10</v>
      </c>
      <c r="X19" s="88">
        <v>11</v>
      </c>
      <c r="Y19" s="85">
        <v>13</v>
      </c>
      <c r="Z19" s="293"/>
      <c r="AA19" s="87"/>
      <c r="AB19" s="86"/>
      <c r="AC19" s="86"/>
      <c r="AD19" s="88"/>
      <c r="AE19" s="90">
        <v>14</v>
      </c>
      <c r="AF19" s="92"/>
      <c r="AG19" s="92"/>
      <c r="AH19" s="91"/>
      <c r="AI19" s="91"/>
      <c r="AJ19" s="93"/>
      <c r="AK19" s="330">
        <v>15</v>
      </c>
      <c r="AL19" s="331"/>
      <c r="AM19" s="87"/>
      <c r="AN19" s="86"/>
      <c r="AO19" s="86"/>
      <c r="AP19" s="88"/>
      <c r="AQ19" s="90">
        <v>16</v>
      </c>
      <c r="AR19" s="92"/>
      <c r="AS19" s="92"/>
      <c r="AT19" s="91"/>
      <c r="AU19" s="91"/>
      <c r="AV19" s="93"/>
      <c r="AW19" s="89">
        <v>17</v>
      </c>
      <c r="AX19" s="87"/>
      <c r="AY19" s="87"/>
      <c r="AZ19" s="86"/>
      <c r="BA19" s="86"/>
      <c r="BB19" s="88"/>
      <c r="BC19" s="90">
        <v>18</v>
      </c>
      <c r="BD19" s="92"/>
      <c r="BE19" s="92"/>
      <c r="BF19" s="91"/>
      <c r="BG19" s="91"/>
      <c r="BH19" s="93"/>
    </row>
    <row r="20" spans="1:72" s="101" customFormat="1" x14ac:dyDescent="0.2">
      <c r="A20" s="94" t="s">
        <v>78</v>
      </c>
      <c r="B20" s="396" t="s">
        <v>109</v>
      </c>
      <c r="C20" s="396"/>
      <c r="D20" s="396"/>
      <c r="E20" s="396"/>
      <c r="F20" s="396"/>
      <c r="G20" s="396"/>
      <c r="H20" s="396"/>
      <c r="I20" s="396"/>
      <c r="J20" s="396"/>
      <c r="K20" s="369"/>
      <c r="L20" s="370"/>
      <c r="M20" s="370"/>
      <c r="N20" s="370"/>
      <c r="O20" s="370"/>
      <c r="P20" s="371"/>
      <c r="Q20" s="95">
        <f>SUM(Q23:Q45)</f>
        <v>2052</v>
      </c>
      <c r="R20" s="96">
        <f>SUM(R23:R45)</f>
        <v>108</v>
      </c>
      <c r="S20" s="96">
        <f t="shared" ref="S20:AA20" si="0">SUM(S23:S45)</f>
        <v>0</v>
      </c>
      <c r="T20" s="95">
        <f t="shared" si="0"/>
        <v>2052</v>
      </c>
      <c r="U20" s="95">
        <f t="shared" si="0"/>
        <v>1513</v>
      </c>
      <c r="V20" s="95">
        <f t="shared" si="0"/>
        <v>527</v>
      </c>
      <c r="W20" s="95">
        <f t="shared" si="0"/>
        <v>12</v>
      </c>
      <c r="X20" s="97">
        <f t="shared" si="0"/>
        <v>0</v>
      </c>
      <c r="Y20" s="98">
        <f t="shared" si="0"/>
        <v>476</v>
      </c>
      <c r="Z20" s="294">
        <f t="shared" si="0"/>
        <v>0</v>
      </c>
      <c r="AA20" s="95">
        <f t="shared" si="0"/>
        <v>476</v>
      </c>
      <c r="AB20" s="95">
        <f>SUM(AB23:AB45)</f>
        <v>476</v>
      </c>
      <c r="AC20" s="95">
        <f>SUM(AC23:AC45)</f>
        <v>0</v>
      </c>
      <c r="AD20" s="97">
        <f>SUM(AD23:AD45)</f>
        <v>0</v>
      </c>
      <c r="AE20" s="98">
        <f>SUM(AE23:AE45)</f>
        <v>487</v>
      </c>
      <c r="AF20" s="294">
        <f t="shared" ref="AF20:AG20" si="1">SUM(AF23:AF45)</f>
        <v>0</v>
      </c>
      <c r="AG20" s="95">
        <f t="shared" si="1"/>
        <v>487</v>
      </c>
      <c r="AH20" s="95">
        <f>SUM(AH23:AH45)</f>
        <v>483</v>
      </c>
      <c r="AI20" s="95">
        <f>SUM(AI23:AI45)</f>
        <v>4</v>
      </c>
      <c r="AJ20" s="99">
        <f>SUM(AJ23:AJ45)</f>
        <v>0</v>
      </c>
      <c r="AK20" s="98">
        <f>SUM(AK23:AK45)</f>
        <v>319</v>
      </c>
      <c r="AL20" s="294">
        <f t="shared" ref="AL20:AM20" si="2">SUM(AL23:AL45)</f>
        <v>0</v>
      </c>
      <c r="AM20" s="95">
        <f t="shared" si="2"/>
        <v>319</v>
      </c>
      <c r="AN20" s="95">
        <f>SUM(AN23:AN45)</f>
        <v>319</v>
      </c>
      <c r="AO20" s="95">
        <f>SUM(AO23:AO45)</f>
        <v>0</v>
      </c>
      <c r="AP20" s="97">
        <f>SUM(AP23:AP45)</f>
        <v>0</v>
      </c>
      <c r="AQ20" s="98">
        <f>SUM(AQ23:AQ45)</f>
        <v>411</v>
      </c>
      <c r="AR20" s="294">
        <f t="shared" ref="AR20:AS20" si="3">SUM(AR23:AR45)</f>
        <v>0</v>
      </c>
      <c r="AS20" s="95">
        <f t="shared" si="3"/>
        <v>411</v>
      </c>
      <c r="AT20" s="95">
        <f>SUM(AT23:AT45)</f>
        <v>405</v>
      </c>
      <c r="AU20" s="95">
        <f>SUM(AU23:AU45)</f>
        <v>6</v>
      </c>
      <c r="AV20" s="99">
        <f>SUM(AV23:AV45)</f>
        <v>0</v>
      </c>
      <c r="AW20" s="100">
        <f>SUM(AW23:AW45)</f>
        <v>189</v>
      </c>
      <c r="AX20" s="294">
        <f t="shared" ref="AX20:AY20" si="4">SUM(AX23:AX45)</f>
        <v>0</v>
      </c>
      <c r="AY20" s="95">
        <f t="shared" si="4"/>
        <v>189</v>
      </c>
      <c r="AZ20" s="95">
        <f>SUM(AZ23:AZ45)</f>
        <v>187</v>
      </c>
      <c r="BA20" s="95">
        <f>SUM(BA23:BA45)</f>
        <v>2</v>
      </c>
      <c r="BB20" s="97">
        <f>SUM(BB23:BB45)</f>
        <v>0</v>
      </c>
      <c r="BC20" s="98">
        <f>SUM(BC23:BC45)</f>
        <v>170</v>
      </c>
      <c r="BD20" s="294">
        <f t="shared" ref="BD20:BE20" si="5">SUM(BD23:BD45)</f>
        <v>0</v>
      </c>
      <c r="BE20" s="95">
        <f t="shared" si="5"/>
        <v>170</v>
      </c>
      <c r="BF20" s="95">
        <f>SUM(BF23:BF45)</f>
        <v>170</v>
      </c>
      <c r="BG20" s="95">
        <f>SUM(BG23:BG45)</f>
        <v>0</v>
      </c>
      <c r="BH20" s="99">
        <f>SUM(BH23:BH45)</f>
        <v>0</v>
      </c>
    </row>
    <row r="21" spans="1:72" s="101" customFormat="1" x14ac:dyDescent="0.2">
      <c r="A21" s="94"/>
      <c r="B21" s="102" t="s">
        <v>6</v>
      </c>
      <c r="C21" s="103"/>
      <c r="D21" s="103"/>
      <c r="E21" s="103"/>
      <c r="F21" s="103"/>
      <c r="G21" s="103"/>
      <c r="H21" s="103"/>
      <c r="I21" s="103"/>
      <c r="J21" s="104"/>
      <c r="K21" s="105"/>
      <c r="L21" s="106"/>
      <c r="M21" s="106"/>
      <c r="N21" s="106"/>
      <c r="O21" s="106"/>
      <c r="P21" s="107"/>
      <c r="Q21" s="108"/>
      <c r="R21" s="108">
        <v>108</v>
      </c>
      <c r="S21" s="109"/>
      <c r="T21" s="108"/>
      <c r="U21" s="108"/>
      <c r="V21" s="108"/>
      <c r="W21" s="108"/>
      <c r="X21" s="110"/>
      <c r="Y21" s="111"/>
      <c r="Z21" s="112"/>
      <c r="AA21" s="112"/>
      <c r="AB21" s="108"/>
      <c r="AC21" s="108"/>
      <c r="AD21" s="110"/>
      <c r="AE21" s="111"/>
      <c r="AF21" s="112"/>
      <c r="AG21" s="112"/>
      <c r="AH21" s="108"/>
      <c r="AI21" s="108"/>
      <c r="AJ21" s="113"/>
      <c r="AK21" s="111"/>
      <c r="AL21" s="112"/>
      <c r="AM21" s="112"/>
      <c r="AN21" s="108"/>
      <c r="AO21" s="108"/>
      <c r="AP21" s="110"/>
      <c r="AQ21" s="111"/>
      <c r="AR21" s="112"/>
      <c r="AS21" s="112"/>
      <c r="AT21" s="108"/>
      <c r="AU21" s="108"/>
      <c r="AV21" s="113"/>
      <c r="AW21" s="108"/>
      <c r="AX21" s="112"/>
      <c r="AY21" s="112"/>
      <c r="AZ21" s="108"/>
      <c r="BA21" s="108"/>
      <c r="BB21" s="110"/>
      <c r="BC21" s="111"/>
      <c r="BD21" s="112"/>
      <c r="BE21" s="112"/>
      <c r="BF21" s="108"/>
      <c r="BG21" s="108"/>
      <c r="BH21" s="113"/>
    </row>
    <row r="22" spans="1:72" s="101" customFormat="1" x14ac:dyDescent="0.2">
      <c r="A22" s="114"/>
      <c r="B22" s="397" t="s">
        <v>143</v>
      </c>
      <c r="C22" s="398"/>
      <c r="D22" s="398"/>
      <c r="E22" s="398"/>
      <c r="F22" s="398"/>
      <c r="G22" s="398"/>
      <c r="H22" s="398"/>
      <c r="I22" s="398"/>
      <c r="J22" s="399"/>
      <c r="K22" s="115"/>
      <c r="L22" s="116"/>
      <c r="M22" s="116"/>
      <c r="N22" s="116"/>
      <c r="O22" s="116"/>
      <c r="P22" s="116"/>
      <c r="Q22" s="117"/>
      <c r="R22" s="118"/>
      <c r="S22" s="117"/>
      <c r="T22" s="119"/>
      <c r="U22" s="119"/>
      <c r="V22" s="119"/>
      <c r="W22" s="119"/>
      <c r="X22" s="120"/>
      <c r="Y22" s="121"/>
      <c r="Z22" s="122"/>
      <c r="AA22" s="122"/>
      <c r="AB22" s="119"/>
      <c r="AC22" s="119"/>
      <c r="AD22" s="120"/>
      <c r="AE22" s="121"/>
      <c r="AF22" s="122"/>
      <c r="AG22" s="122"/>
      <c r="AH22" s="119"/>
      <c r="AI22" s="119"/>
      <c r="AJ22" s="123"/>
      <c r="AK22" s="332"/>
      <c r="AL22" s="333"/>
      <c r="AM22" s="122"/>
      <c r="AN22" s="119"/>
      <c r="AO22" s="119"/>
      <c r="AP22" s="120"/>
      <c r="AQ22" s="121"/>
      <c r="AR22" s="122"/>
      <c r="AS22" s="122"/>
      <c r="AT22" s="119"/>
      <c r="AU22" s="119"/>
      <c r="AV22" s="123"/>
      <c r="AW22" s="124"/>
      <c r="AX22" s="122"/>
      <c r="AY22" s="122"/>
      <c r="AZ22" s="119"/>
      <c r="BA22" s="119"/>
      <c r="BB22" s="120"/>
      <c r="BC22" s="121"/>
      <c r="BD22" s="122"/>
      <c r="BE22" s="122"/>
      <c r="BF22" s="119"/>
      <c r="BG22" s="119"/>
      <c r="BH22" s="123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</row>
    <row r="23" spans="1:72" x14ac:dyDescent="0.2">
      <c r="A23" s="125" t="s">
        <v>113</v>
      </c>
      <c r="B23" s="372" t="s">
        <v>87</v>
      </c>
      <c r="C23" s="372"/>
      <c r="D23" s="372"/>
      <c r="E23" s="372"/>
      <c r="F23" s="372"/>
      <c r="G23" s="372"/>
      <c r="H23" s="372"/>
      <c r="I23" s="372"/>
      <c r="J23" s="372"/>
      <c r="K23" s="126"/>
      <c r="L23" s="126"/>
      <c r="M23" s="126"/>
      <c r="N23" s="126" t="s">
        <v>140</v>
      </c>
      <c r="O23" s="126"/>
      <c r="P23" s="126"/>
      <c r="Q23" s="117">
        <f>S23+T23+X23</f>
        <v>114</v>
      </c>
      <c r="R23" s="118">
        <v>18</v>
      </c>
      <c r="S23" s="127">
        <f>Z23+AF23+AL23+AR23+AX23+BD23</f>
        <v>0</v>
      </c>
      <c r="T23" s="323">
        <f>AB23+AH23+AN23+AT23+AZ23+BF23+W23</f>
        <v>114</v>
      </c>
      <c r="U23" s="322">
        <f>T23-V23-W23</f>
        <v>102</v>
      </c>
      <c r="V23" s="322">
        <v>10</v>
      </c>
      <c r="W23" s="322">
        <f>AC23+AI23+AO23+AU23+BA23+BG23</f>
        <v>2</v>
      </c>
      <c r="X23" s="322"/>
      <c r="Y23" s="85">
        <f>Z23+AA23</f>
        <v>34</v>
      </c>
      <c r="Z23" s="293"/>
      <c r="AA23" s="323">
        <v>34</v>
      </c>
      <c r="AB23" s="323">
        <v>34</v>
      </c>
      <c r="AC23" s="323"/>
      <c r="AD23" s="322"/>
      <c r="AE23" s="85">
        <f>AF23+AG23</f>
        <v>34</v>
      </c>
      <c r="AF23" s="293"/>
      <c r="AG23" s="323">
        <v>34</v>
      </c>
      <c r="AH23" s="323">
        <v>34</v>
      </c>
      <c r="AI23" s="323"/>
      <c r="AJ23" s="324"/>
      <c r="AK23" s="330">
        <f>AL23+AM23</f>
        <v>22</v>
      </c>
      <c r="AL23" s="334"/>
      <c r="AM23" s="323">
        <f t="shared" ref="AM23:AM24" si="6">AN23+AO23+AP23</f>
        <v>22</v>
      </c>
      <c r="AN23" s="323">
        <v>22</v>
      </c>
      <c r="AO23" s="323"/>
      <c r="AP23" s="322"/>
      <c r="AQ23" s="85">
        <f>AR23+AS23</f>
        <v>24</v>
      </c>
      <c r="AR23" s="293"/>
      <c r="AS23" s="323">
        <f t="shared" ref="AS23" si="7">AT23+AU23+AV23</f>
        <v>24</v>
      </c>
      <c r="AT23" s="323">
        <v>22</v>
      </c>
      <c r="AU23" s="323">
        <v>2</v>
      </c>
      <c r="AV23" s="324"/>
      <c r="AW23" s="89">
        <f>AX23+AY23</f>
        <v>0</v>
      </c>
      <c r="AX23" s="293"/>
      <c r="AY23" s="323">
        <f>AZ23+BA23+BB23</f>
        <v>0</v>
      </c>
      <c r="AZ23" s="323"/>
      <c r="BA23" s="323"/>
      <c r="BB23" s="322"/>
      <c r="BC23" s="85">
        <f>BD23+BE23</f>
        <v>0</v>
      </c>
      <c r="BD23" s="293"/>
      <c r="BE23" s="323">
        <f>BF23+BG23+BH23</f>
        <v>0</v>
      </c>
      <c r="BF23" s="323"/>
      <c r="BG23" s="323"/>
      <c r="BH23" s="324"/>
    </row>
    <row r="24" spans="1:72" x14ac:dyDescent="0.2">
      <c r="A24" s="125" t="s">
        <v>79</v>
      </c>
      <c r="B24" s="372" t="s">
        <v>327</v>
      </c>
      <c r="C24" s="372"/>
      <c r="D24" s="372"/>
      <c r="E24" s="372"/>
      <c r="F24" s="372"/>
      <c r="G24" s="372"/>
      <c r="H24" s="372"/>
      <c r="I24" s="372"/>
      <c r="J24" s="372"/>
      <c r="K24" s="126"/>
      <c r="L24" s="126"/>
      <c r="M24" s="126"/>
      <c r="N24" s="126" t="s">
        <v>141</v>
      </c>
      <c r="O24" s="126"/>
      <c r="P24" s="126"/>
      <c r="Q24" s="117">
        <f>S24+T24+X24</f>
        <v>36</v>
      </c>
      <c r="R24" s="118"/>
      <c r="S24" s="127">
        <f>Z24+AF24+AL24+AR24+AX24+BD24</f>
        <v>0</v>
      </c>
      <c r="T24" s="323">
        <f>AB24+AH24+AN24+AT24+AZ24+BF24+W24</f>
        <v>36</v>
      </c>
      <c r="U24" s="322">
        <f>T24-V24-W24</f>
        <v>36</v>
      </c>
      <c r="V24" s="322"/>
      <c r="W24" s="322">
        <f>AC24+AI24+AO24+AU24+BA24+BG24</f>
        <v>0</v>
      </c>
      <c r="X24" s="322"/>
      <c r="Y24" s="85">
        <f>Z24+AA24</f>
        <v>0</v>
      </c>
      <c r="Z24" s="293"/>
      <c r="AA24" s="323"/>
      <c r="AB24" s="323"/>
      <c r="AC24" s="323"/>
      <c r="AD24" s="322"/>
      <c r="AE24" s="85">
        <f>AF24+AG24</f>
        <v>0</v>
      </c>
      <c r="AF24" s="293"/>
      <c r="AG24" s="323"/>
      <c r="AH24" s="323"/>
      <c r="AI24" s="323"/>
      <c r="AJ24" s="324"/>
      <c r="AK24" s="330">
        <f>AL24+AM24</f>
        <v>0</v>
      </c>
      <c r="AL24" s="334"/>
      <c r="AM24" s="323">
        <f t="shared" si="6"/>
        <v>0</v>
      </c>
      <c r="AN24" s="323">
        <v>0</v>
      </c>
      <c r="AO24" s="323"/>
      <c r="AP24" s="322"/>
      <c r="AQ24" s="85">
        <f>AR24+AS24</f>
        <v>36</v>
      </c>
      <c r="AR24" s="293"/>
      <c r="AS24" s="323">
        <v>36</v>
      </c>
      <c r="AT24" s="323">
        <v>36</v>
      </c>
      <c r="AU24" s="323"/>
      <c r="AV24" s="324"/>
      <c r="AW24" s="89">
        <f>AX24+AY24</f>
        <v>0</v>
      </c>
      <c r="AX24" s="293"/>
      <c r="AY24" s="323">
        <f>AZ24+BA24+BB24</f>
        <v>0</v>
      </c>
      <c r="AZ24" s="323"/>
      <c r="BA24" s="323"/>
      <c r="BB24" s="322"/>
      <c r="BC24" s="85">
        <f>BD24+BE24</f>
        <v>0</v>
      </c>
      <c r="BD24" s="293"/>
      <c r="BE24" s="323">
        <f>BF24+BG24+BH24</f>
        <v>0</v>
      </c>
      <c r="BF24" s="323"/>
      <c r="BG24" s="323"/>
      <c r="BH24" s="324"/>
    </row>
    <row r="25" spans="1:72" x14ac:dyDescent="0.2">
      <c r="A25" s="125" t="s">
        <v>80</v>
      </c>
      <c r="B25" s="372" t="s">
        <v>88</v>
      </c>
      <c r="C25" s="372"/>
      <c r="D25" s="372"/>
      <c r="E25" s="372"/>
      <c r="F25" s="372"/>
      <c r="G25" s="372"/>
      <c r="H25" s="372"/>
      <c r="I25" s="372"/>
      <c r="J25" s="372"/>
      <c r="K25" s="126"/>
      <c r="L25" s="126"/>
      <c r="M25" s="126"/>
      <c r="N25" s="126" t="s">
        <v>141</v>
      </c>
      <c r="O25" s="126"/>
      <c r="P25" s="126"/>
      <c r="Q25" s="117">
        <f t="shared" ref="Q25:Q36" si="8">S25+T25+X25</f>
        <v>171</v>
      </c>
      <c r="R25" s="118"/>
      <c r="S25" s="127">
        <f t="shared" ref="S25:S38" si="9">Z25+AF25+AL25+AR25+AX25+BD25</f>
        <v>0</v>
      </c>
      <c r="T25" s="128">
        <f t="shared" ref="T25:T38" si="10">AB25+AH25+AN25+AT25+AZ25+BF25+W25</f>
        <v>171</v>
      </c>
      <c r="U25" s="129">
        <f t="shared" ref="U25:U38" si="11">T25-V25-W25</f>
        <v>151</v>
      </c>
      <c r="V25" s="129">
        <v>20</v>
      </c>
      <c r="W25" s="129">
        <f t="shared" ref="W25:W44" si="12">AC25+AI25+AO25+AU25+BA25+BG25</f>
        <v>0</v>
      </c>
      <c r="X25" s="129"/>
      <c r="Y25" s="85">
        <f t="shared" ref="Y25:Y38" si="13">Z25+AA25</f>
        <v>34</v>
      </c>
      <c r="Z25" s="293"/>
      <c r="AA25" s="128">
        <f t="shared" ref="AA25:AA38" si="14">AB25+AC25+AD25</f>
        <v>34</v>
      </c>
      <c r="AB25" s="128">
        <v>34</v>
      </c>
      <c r="AC25" s="128"/>
      <c r="AD25" s="129"/>
      <c r="AE25" s="85">
        <f t="shared" ref="AE25:AE38" si="15">AF25+AG25</f>
        <v>34</v>
      </c>
      <c r="AF25" s="293"/>
      <c r="AG25" s="128">
        <f t="shared" ref="AG25:AG38" si="16">AH25+AI25+AJ25</f>
        <v>34</v>
      </c>
      <c r="AH25" s="128">
        <v>34</v>
      </c>
      <c r="AI25" s="128"/>
      <c r="AJ25" s="131"/>
      <c r="AK25" s="330">
        <f t="shared" ref="AK25:AK38" si="17">AL25+AM25</f>
        <v>44</v>
      </c>
      <c r="AL25" s="334"/>
      <c r="AM25" s="128">
        <f t="shared" ref="AM25:AM38" si="18">AN25+AO25+AP25</f>
        <v>44</v>
      </c>
      <c r="AN25" s="128">
        <v>44</v>
      </c>
      <c r="AO25" s="128"/>
      <c r="AP25" s="129"/>
      <c r="AQ25" s="85">
        <f t="shared" ref="AQ25:AQ38" si="19">AR25+AS25</f>
        <v>59</v>
      </c>
      <c r="AR25" s="293"/>
      <c r="AS25" s="128">
        <f t="shared" ref="AS25:AS38" si="20">AT25+AU25+AV25</f>
        <v>59</v>
      </c>
      <c r="AT25" s="128">
        <v>59</v>
      </c>
      <c r="AU25" s="128"/>
      <c r="AV25" s="131"/>
      <c r="AW25" s="89">
        <f t="shared" ref="AW25:AW38" si="21">AX25+AY25</f>
        <v>0</v>
      </c>
      <c r="AX25" s="293"/>
      <c r="AY25" s="128">
        <f t="shared" ref="AY25:AY38" si="22">AZ25+BA25+BB25</f>
        <v>0</v>
      </c>
      <c r="AZ25" s="128"/>
      <c r="BA25" s="128"/>
      <c r="BB25" s="129"/>
      <c r="BC25" s="85">
        <f t="shared" ref="BC25:BC38" si="23">BD25+BE25</f>
        <v>0</v>
      </c>
      <c r="BD25" s="293"/>
      <c r="BE25" s="128">
        <f t="shared" ref="BE25:BE38" si="24">BF25+BG25+BH25</f>
        <v>0</v>
      </c>
      <c r="BF25" s="128"/>
      <c r="BG25" s="128"/>
      <c r="BH25" s="131"/>
    </row>
    <row r="26" spans="1:72" x14ac:dyDescent="0.2">
      <c r="A26" s="125" t="s">
        <v>81</v>
      </c>
      <c r="B26" s="372" t="s">
        <v>19</v>
      </c>
      <c r="C26" s="372"/>
      <c r="D26" s="372"/>
      <c r="E26" s="372"/>
      <c r="F26" s="372"/>
      <c r="G26" s="372"/>
      <c r="H26" s="372"/>
      <c r="I26" s="372"/>
      <c r="J26" s="372"/>
      <c r="K26" s="132" t="s">
        <v>141</v>
      </c>
      <c r="L26" s="126"/>
      <c r="M26" s="126"/>
      <c r="N26" s="126" t="s">
        <v>140</v>
      </c>
      <c r="O26" s="126"/>
      <c r="P26" s="126"/>
      <c r="Q26" s="117">
        <f t="shared" si="8"/>
        <v>171</v>
      </c>
      <c r="R26" s="118">
        <v>18</v>
      </c>
      <c r="S26" s="127">
        <f t="shared" si="9"/>
        <v>0</v>
      </c>
      <c r="T26" s="128">
        <f t="shared" si="10"/>
        <v>171</v>
      </c>
      <c r="U26" s="129">
        <f t="shared" si="11"/>
        <v>0</v>
      </c>
      <c r="V26" s="129">
        <v>169</v>
      </c>
      <c r="W26" s="129">
        <f t="shared" si="12"/>
        <v>2</v>
      </c>
      <c r="X26" s="129"/>
      <c r="Y26" s="85">
        <f t="shared" si="13"/>
        <v>51</v>
      </c>
      <c r="Z26" s="293"/>
      <c r="AA26" s="128">
        <f t="shared" si="14"/>
        <v>51</v>
      </c>
      <c r="AB26" s="128">
        <v>51</v>
      </c>
      <c r="AC26" s="128"/>
      <c r="AD26" s="129"/>
      <c r="AE26" s="85">
        <f t="shared" si="15"/>
        <v>34</v>
      </c>
      <c r="AF26" s="293"/>
      <c r="AG26" s="128">
        <f t="shared" si="16"/>
        <v>34</v>
      </c>
      <c r="AH26" s="128">
        <v>34</v>
      </c>
      <c r="AI26" s="128"/>
      <c r="AJ26" s="131"/>
      <c r="AK26" s="330">
        <f t="shared" si="17"/>
        <v>44</v>
      </c>
      <c r="AL26" s="334"/>
      <c r="AM26" s="128">
        <f t="shared" si="18"/>
        <v>44</v>
      </c>
      <c r="AN26" s="128">
        <v>44</v>
      </c>
      <c r="AO26" s="128"/>
      <c r="AP26" s="129"/>
      <c r="AQ26" s="85">
        <f t="shared" si="19"/>
        <v>42</v>
      </c>
      <c r="AR26" s="293"/>
      <c r="AS26" s="128">
        <f t="shared" si="20"/>
        <v>42</v>
      </c>
      <c r="AT26" s="128">
        <v>40</v>
      </c>
      <c r="AU26" s="128">
        <v>2</v>
      </c>
      <c r="AV26" s="131"/>
      <c r="AW26" s="89">
        <f t="shared" si="21"/>
        <v>0</v>
      </c>
      <c r="AX26" s="293"/>
      <c r="AY26" s="128">
        <f t="shared" si="22"/>
        <v>0</v>
      </c>
      <c r="AZ26" s="128"/>
      <c r="BA26" s="128"/>
      <c r="BB26" s="129"/>
      <c r="BC26" s="85">
        <f t="shared" si="23"/>
        <v>0</v>
      </c>
      <c r="BD26" s="293"/>
      <c r="BE26" s="128">
        <f t="shared" si="24"/>
        <v>0</v>
      </c>
      <c r="BF26" s="128"/>
      <c r="BG26" s="128"/>
      <c r="BH26" s="131"/>
    </row>
    <row r="27" spans="1:72" x14ac:dyDescent="0.2">
      <c r="A27" s="125" t="s">
        <v>82</v>
      </c>
      <c r="B27" s="372" t="s">
        <v>111</v>
      </c>
      <c r="C27" s="372"/>
      <c r="D27" s="372"/>
      <c r="E27" s="372"/>
      <c r="F27" s="372"/>
      <c r="G27" s="372"/>
      <c r="H27" s="372"/>
      <c r="I27" s="372"/>
      <c r="J27" s="372"/>
      <c r="K27" s="132" t="s">
        <v>141</v>
      </c>
      <c r="L27" s="126" t="s">
        <v>141</v>
      </c>
      <c r="M27" s="126" t="s">
        <v>141</v>
      </c>
      <c r="N27" s="126" t="s">
        <v>141</v>
      </c>
      <c r="O27" s="126" t="s">
        <v>140</v>
      </c>
      <c r="P27" s="126"/>
      <c r="Q27" s="117">
        <f t="shared" si="8"/>
        <v>285</v>
      </c>
      <c r="R27" s="118">
        <v>18</v>
      </c>
      <c r="S27" s="127">
        <f t="shared" si="9"/>
        <v>0</v>
      </c>
      <c r="T27" s="128">
        <f t="shared" si="10"/>
        <v>285</v>
      </c>
      <c r="U27" s="129">
        <f t="shared" si="11"/>
        <v>283</v>
      </c>
      <c r="V27" s="129"/>
      <c r="W27" s="129">
        <f t="shared" si="12"/>
        <v>2</v>
      </c>
      <c r="X27" s="129"/>
      <c r="Y27" s="85">
        <f t="shared" si="13"/>
        <v>34</v>
      </c>
      <c r="Z27" s="293"/>
      <c r="AA27" s="128">
        <v>34</v>
      </c>
      <c r="AB27" s="128">
        <v>34</v>
      </c>
      <c r="AC27" s="128"/>
      <c r="AD27" s="129"/>
      <c r="AE27" s="85">
        <f t="shared" si="15"/>
        <v>85</v>
      </c>
      <c r="AF27" s="293"/>
      <c r="AG27" s="128">
        <f t="shared" si="16"/>
        <v>85</v>
      </c>
      <c r="AH27" s="128">
        <v>85</v>
      </c>
      <c r="AI27" s="128"/>
      <c r="AJ27" s="131"/>
      <c r="AK27" s="330">
        <f t="shared" si="17"/>
        <v>55</v>
      </c>
      <c r="AL27" s="334"/>
      <c r="AM27" s="128">
        <f t="shared" si="18"/>
        <v>55</v>
      </c>
      <c r="AN27" s="128">
        <v>55</v>
      </c>
      <c r="AO27" s="128"/>
      <c r="AP27" s="129"/>
      <c r="AQ27" s="85">
        <f t="shared" si="19"/>
        <v>93</v>
      </c>
      <c r="AR27" s="293"/>
      <c r="AS27" s="128">
        <v>93</v>
      </c>
      <c r="AT27" s="128">
        <v>93</v>
      </c>
      <c r="AU27" s="128"/>
      <c r="AV27" s="131"/>
      <c r="AW27" s="89">
        <f t="shared" si="21"/>
        <v>18</v>
      </c>
      <c r="AX27" s="293"/>
      <c r="AY27" s="128">
        <v>18</v>
      </c>
      <c r="AZ27" s="128">
        <v>16</v>
      </c>
      <c r="BA27" s="128">
        <v>2</v>
      </c>
      <c r="BB27" s="129"/>
      <c r="BC27" s="85">
        <f t="shared" si="23"/>
        <v>0</v>
      </c>
      <c r="BD27" s="293"/>
      <c r="BE27" s="128">
        <f t="shared" si="24"/>
        <v>0</v>
      </c>
      <c r="BF27" s="128"/>
      <c r="BG27" s="128"/>
      <c r="BH27" s="131"/>
    </row>
    <row r="28" spans="1:72" x14ac:dyDescent="0.2">
      <c r="A28" s="125" t="s">
        <v>83</v>
      </c>
      <c r="B28" s="372" t="s">
        <v>20</v>
      </c>
      <c r="C28" s="372"/>
      <c r="D28" s="372"/>
      <c r="E28" s="372"/>
      <c r="F28" s="372"/>
      <c r="G28" s="372"/>
      <c r="H28" s="372"/>
      <c r="I28" s="372"/>
      <c r="J28" s="372"/>
      <c r="K28" s="132" t="s">
        <v>141</v>
      </c>
      <c r="L28" s="126" t="s">
        <v>140</v>
      </c>
      <c r="M28" s="126"/>
      <c r="N28" s="126"/>
      <c r="O28" s="126"/>
      <c r="P28" s="126"/>
      <c r="Q28" s="117">
        <f t="shared" si="8"/>
        <v>171</v>
      </c>
      <c r="R28" s="118">
        <v>18</v>
      </c>
      <c r="S28" s="127">
        <f t="shared" si="9"/>
        <v>0</v>
      </c>
      <c r="T28" s="128">
        <f t="shared" si="10"/>
        <v>171</v>
      </c>
      <c r="U28" s="129">
        <f t="shared" si="11"/>
        <v>159</v>
      </c>
      <c r="V28" s="129">
        <v>10</v>
      </c>
      <c r="W28" s="129">
        <f t="shared" si="12"/>
        <v>2</v>
      </c>
      <c r="X28" s="129"/>
      <c r="Y28" s="85">
        <f t="shared" si="13"/>
        <v>85</v>
      </c>
      <c r="Z28" s="293"/>
      <c r="AA28" s="128">
        <f t="shared" si="14"/>
        <v>85</v>
      </c>
      <c r="AB28" s="128">
        <v>85</v>
      </c>
      <c r="AC28" s="128"/>
      <c r="AD28" s="129"/>
      <c r="AE28" s="85">
        <f t="shared" si="15"/>
        <v>86</v>
      </c>
      <c r="AF28" s="293"/>
      <c r="AG28" s="128">
        <f t="shared" si="16"/>
        <v>86</v>
      </c>
      <c r="AH28" s="128">
        <v>84</v>
      </c>
      <c r="AI28" s="128">
        <v>2</v>
      </c>
      <c r="AJ28" s="131"/>
      <c r="AK28" s="330">
        <f t="shared" si="17"/>
        <v>0</v>
      </c>
      <c r="AL28" s="334"/>
      <c r="AM28" s="128">
        <f t="shared" si="18"/>
        <v>0</v>
      </c>
      <c r="AN28" s="128"/>
      <c r="AO28" s="128"/>
      <c r="AP28" s="129"/>
      <c r="AQ28" s="85">
        <f t="shared" si="19"/>
        <v>0</v>
      </c>
      <c r="AR28" s="293"/>
      <c r="AS28" s="128">
        <f t="shared" si="20"/>
        <v>0</v>
      </c>
      <c r="AT28" s="128"/>
      <c r="AU28" s="128"/>
      <c r="AV28" s="131"/>
      <c r="AW28" s="89">
        <f t="shared" si="21"/>
        <v>0</v>
      </c>
      <c r="AX28" s="293"/>
      <c r="AY28" s="128">
        <f t="shared" si="22"/>
        <v>0</v>
      </c>
      <c r="AZ28" s="128"/>
      <c r="BA28" s="128"/>
      <c r="BB28" s="129"/>
      <c r="BC28" s="85">
        <f t="shared" si="23"/>
        <v>0</v>
      </c>
      <c r="BD28" s="293"/>
      <c r="BE28" s="128">
        <f t="shared" si="24"/>
        <v>0</v>
      </c>
      <c r="BF28" s="128"/>
      <c r="BG28" s="128"/>
      <c r="BH28" s="131"/>
    </row>
    <row r="29" spans="1:72" x14ac:dyDescent="0.2">
      <c r="A29" s="125" t="s">
        <v>84</v>
      </c>
      <c r="B29" s="372" t="s">
        <v>21</v>
      </c>
      <c r="C29" s="372"/>
      <c r="D29" s="372"/>
      <c r="E29" s="372"/>
      <c r="F29" s="372"/>
      <c r="G29" s="372"/>
      <c r="H29" s="372"/>
      <c r="I29" s="372"/>
      <c r="J29" s="372"/>
      <c r="K29" s="132" t="s">
        <v>142</v>
      </c>
      <c r="L29" s="126" t="s">
        <v>142</v>
      </c>
      <c r="M29" s="126" t="s">
        <v>142</v>
      </c>
      <c r="N29" s="126" t="s">
        <v>141</v>
      </c>
      <c r="O29" s="126"/>
      <c r="P29" s="126"/>
      <c r="Q29" s="117">
        <f t="shared" si="8"/>
        <v>171</v>
      </c>
      <c r="R29" s="118"/>
      <c r="S29" s="127">
        <f t="shared" si="9"/>
        <v>0</v>
      </c>
      <c r="T29" s="128">
        <f t="shared" si="10"/>
        <v>171</v>
      </c>
      <c r="U29" s="129">
        <f t="shared" si="11"/>
        <v>8</v>
      </c>
      <c r="V29" s="129">
        <v>163</v>
      </c>
      <c r="W29" s="129">
        <f t="shared" si="12"/>
        <v>0</v>
      </c>
      <c r="X29" s="129"/>
      <c r="Y29" s="85">
        <f t="shared" si="13"/>
        <v>51</v>
      </c>
      <c r="Z29" s="293"/>
      <c r="AA29" s="128">
        <f t="shared" si="14"/>
        <v>51</v>
      </c>
      <c r="AB29" s="128">
        <v>51</v>
      </c>
      <c r="AC29" s="128"/>
      <c r="AD29" s="129"/>
      <c r="AE29" s="85">
        <f t="shared" si="15"/>
        <v>51</v>
      </c>
      <c r="AF29" s="293"/>
      <c r="AG29" s="128">
        <f t="shared" si="16"/>
        <v>51</v>
      </c>
      <c r="AH29" s="128">
        <v>51</v>
      </c>
      <c r="AI29" s="128"/>
      <c r="AJ29" s="131"/>
      <c r="AK29" s="330">
        <f t="shared" si="17"/>
        <v>33</v>
      </c>
      <c r="AL29" s="334"/>
      <c r="AM29" s="128">
        <f t="shared" si="18"/>
        <v>33</v>
      </c>
      <c r="AN29" s="128">
        <v>33</v>
      </c>
      <c r="AO29" s="128"/>
      <c r="AP29" s="129"/>
      <c r="AQ29" s="85">
        <f t="shared" si="19"/>
        <v>36</v>
      </c>
      <c r="AR29" s="293"/>
      <c r="AS29" s="128">
        <f t="shared" si="20"/>
        <v>36</v>
      </c>
      <c r="AT29" s="128">
        <v>36</v>
      </c>
      <c r="AU29" s="128"/>
      <c r="AV29" s="131"/>
      <c r="AW29" s="89">
        <f t="shared" si="21"/>
        <v>0</v>
      </c>
      <c r="AX29" s="293"/>
      <c r="AY29" s="128">
        <f t="shared" si="22"/>
        <v>0</v>
      </c>
      <c r="AZ29" s="128"/>
      <c r="BA29" s="128"/>
      <c r="BB29" s="129"/>
      <c r="BC29" s="85">
        <f t="shared" si="23"/>
        <v>0</v>
      </c>
      <c r="BD29" s="293"/>
      <c r="BE29" s="128">
        <f t="shared" si="24"/>
        <v>0</v>
      </c>
      <c r="BF29" s="128"/>
      <c r="BG29" s="128"/>
      <c r="BH29" s="131"/>
    </row>
    <row r="30" spans="1:72" x14ac:dyDescent="0.2">
      <c r="A30" s="125" t="s">
        <v>85</v>
      </c>
      <c r="B30" s="372" t="s">
        <v>22</v>
      </c>
      <c r="C30" s="372"/>
      <c r="D30" s="372"/>
      <c r="E30" s="372"/>
      <c r="F30" s="372"/>
      <c r="G30" s="372"/>
      <c r="H30" s="372"/>
      <c r="I30" s="372"/>
      <c r="J30" s="372"/>
      <c r="K30" s="132"/>
      <c r="L30" s="126" t="s">
        <v>141</v>
      </c>
      <c r="M30" s="126"/>
      <c r="N30" s="126"/>
      <c r="O30" s="126"/>
      <c r="P30" s="126"/>
      <c r="Q30" s="117">
        <f t="shared" si="8"/>
        <v>72</v>
      </c>
      <c r="R30" s="118"/>
      <c r="S30" s="127">
        <f t="shared" si="9"/>
        <v>0</v>
      </c>
      <c r="T30" s="128">
        <f t="shared" si="10"/>
        <v>72</v>
      </c>
      <c r="U30" s="129">
        <f t="shared" si="11"/>
        <v>72</v>
      </c>
      <c r="V30" s="129"/>
      <c r="W30" s="129">
        <f t="shared" si="12"/>
        <v>0</v>
      </c>
      <c r="X30" s="129"/>
      <c r="Y30" s="85">
        <f t="shared" si="13"/>
        <v>34</v>
      </c>
      <c r="Z30" s="293"/>
      <c r="AA30" s="128">
        <f t="shared" si="14"/>
        <v>34</v>
      </c>
      <c r="AB30" s="128">
        <v>34</v>
      </c>
      <c r="AC30" s="128"/>
      <c r="AD30" s="129"/>
      <c r="AE30" s="85">
        <f t="shared" si="15"/>
        <v>38</v>
      </c>
      <c r="AF30" s="293"/>
      <c r="AG30" s="128">
        <f t="shared" si="16"/>
        <v>38</v>
      </c>
      <c r="AH30" s="128">
        <v>38</v>
      </c>
      <c r="AI30" s="128"/>
      <c r="AJ30" s="131"/>
      <c r="AK30" s="330">
        <f t="shared" si="17"/>
        <v>0</v>
      </c>
      <c r="AL30" s="334"/>
      <c r="AM30" s="128">
        <f t="shared" si="18"/>
        <v>0</v>
      </c>
      <c r="AN30" s="128"/>
      <c r="AO30" s="128"/>
      <c r="AP30" s="129"/>
      <c r="AQ30" s="85">
        <f t="shared" si="19"/>
        <v>0</v>
      </c>
      <c r="AR30" s="293"/>
      <c r="AS30" s="128">
        <f t="shared" si="20"/>
        <v>0</v>
      </c>
      <c r="AT30" s="128"/>
      <c r="AU30" s="128"/>
      <c r="AV30" s="131"/>
      <c r="AW30" s="89">
        <f t="shared" si="21"/>
        <v>0</v>
      </c>
      <c r="AX30" s="293"/>
      <c r="AY30" s="128">
        <f t="shared" si="22"/>
        <v>0</v>
      </c>
      <c r="AZ30" s="128"/>
      <c r="BA30" s="128"/>
      <c r="BB30" s="129"/>
      <c r="BC30" s="85">
        <f t="shared" si="23"/>
        <v>0</v>
      </c>
      <c r="BD30" s="293"/>
      <c r="BE30" s="128">
        <f t="shared" si="24"/>
        <v>0</v>
      </c>
      <c r="BF30" s="128"/>
      <c r="BG30" s="128"/>
      <c r="BH30" s="131"/>
    </row>
    <row r="31" spans="1:72" x14ac:dyDescent="0.2">
      <c r="A31" s="125" t="s">
        <v>127</v>
      </c>
      <c r="B31" s="372" t="s">
        <v>112</v>
      </c>
      <c r="C31" s="372"/>
      <c r="D31" s="372"/>
      <c r="E31" s="372"/>
      <c r="F31" s="372"/>
      <c r="G31" s="372"/>
      <c r="H31" s="372"/>
      <c r="I31" s="372"/>
      <c r="J31" s="372"/>
      <c r="K31" s="132"/>
      <c r="L31" s="126"/>
      <c r="M31" s="126"/>
      <c r="N31" s="126"/>
      <c r="O31" s="126" t="s">
        <v>141</v>
      </c>
      <c r="P31" s="126"/>
      <c r="Q31" s="117">
        <f t="shared" si="8"/>
        <v>36</v>
      </c>
      <c r="R31" s="118"/>
      <c r="S31" s="127">
        <f t="shared" si="9"/>
        <v>0</v>
      </c>
      <c r="T31" s="128">
        <f t="shared" si="10"/>
        <v>36</v>
      </c>
      <c r="U31" s="129">
        <f t="shared" si="11"/>
        <v>32</v>
      </c>
      <c r="V31" s="129">
        <v>4</v>
      </c>
      <c r="W31" s="129">
        <f t="shared" si="12"/>
        <v>0</v>
      </c>
      <c r="X31" s="129"/>
      <c r="Y31" s="85">
        <f t="shared" si="13"/>
        <v>0</v>
      </c>
      <c r="Z31" s="293"/>
      <c r="AA31" s="128">
        <f t="shared" si="14"/>
        <v>0</v>
      </c>
      <c r="AB31" s="128"/>
      <c r="AC31" s="128"/>
      <c r="AD31" s="129"/>
      <c r="AE31" s="85">
        <f t="shared" si="15"/>
        <v>0</v>
      </c>
      <c r="AF31" s="293"/>
      <c r="AG31" s="128">
        <f t="shared" si="16"/>
        <v>0</v>
      </c>
      <c r="AH31" s="128"/>
      <c r="AI31" s="128"/>
      <c r="AJ31" s="131"/>
      <c r="AK31" s="330">
        <f t="shared" si="17"/>
        <v>0</v>
      </c>
      <c r="AL31" s="334"/>
      <c r="AM31" s="128">
        <f t="shared" si="18"/>
        <v>0</v>
      </c>
      <c r="AN31" s="128"/>
      <c r="AO31" s="128"/>
      <c r="AP31" s="129"/>
      <c r="AQ31" s="85">
        <f t="shared" si="19"/>
        <v>0</v>
      </c>
      <c r="AR31" s="293"/>
      <c r="AS31" s="128">
        <f t="shared" si="20"/>
        <v>0</v>
      </c>
      <c r="AT31" s="128"/>
      <c r="AU31" s="128"/>
      <c r="AV31" s="131"/>
      <c r="AW31" s="89">
        <f t="shared" si="21"/>
        <v>36</v>
      </c>
      <c r="AX31" s="293"/>
      <c r="AY31" s="128">
        <f t="shared" si="22"/>
        <v>36</v>
      </c>
      <c r="AZ31" s="128">
        <v>36</v>
      </c>
      <c r="BA31" s="128"/>
      <c r="BB31" s="129"/>
      <c r="BC31" s="85">
        <f t="shared" si="23"/>
        <v>0</v>
      </c>
      <c r="BD31" s="293"/>
      <c r="BE31" s="128">
        <f t="shared" si="24"/>
        <v>0</v>
      </c>
      <c r="BF31" s="128"/>
      <c r="BG31" s="128"/>
      <c r="BH31" s="131"/>
    </row>
    <row r="32" spans="1:72" ht="25.5" customHeight="1" x14ac:dyDescent="0.2">
      <c r="A32" s="125"/>
      <c r="B32" s="400" t="s">
        <v>136</v>
      </c>
      <c r="C32" s="401"/>
      <c r="D32" s="401"/>
      <c r="E32" s="401"/>
      <c r="F32" s="401"/>
      <c r="G32" s="401"/>
      <c r="H32" s="401"/>
      <c r="I32" s="401"/>
      <c r="J32" s="402"/>
      <c r="K32" s="132"/>
      <c r="L32" s="126"/>
      <c r="M32" s="126"/>
      <c r="N32" s="126"/>
      <c r="O32" s="126"/>
      <c r="P32" s="126"/>
      <c r="Q32" s="117">
        <f t="shared" si="8"/>
        <v>0</v>
      </c>
      <c r="R32" s="118"/>
      <c r="S32" s="127"/>
      <c r="T32" s="128"/>
      <c r="U32" s="129"/>
      <c r="V32" s="129"/>
      <c r="W32" s="129"/>
      <c r="X32" s="129"/>
      <c r="Y32" s="85"/>
      <c r="Z32" s="293"/>
      <c r="AA32" s="128"/>
      <c r="AB32" s="128"/>
      <c r="AC32" s="128"/>
      <c r="AD32" s="129"/>
      <c r="AE32" s="85"/>
      <c r="AF32" s="293"/>
      <c r="AG32" s="128"/>
      <c r="AH32" s="128"/>
      <c r="AI32" s="128"/>
      <c r="AJ32" s="131"/>
      <c r="AK32" s="330"/>
      <c r="AL32" s="334"/>
      <c r="AM32" s="128"/>
      <c r="AN32" s="128"/>
      <c r="AO32" s="128"/>
      <c r="AP32" s="129"/>
      <c r="AQ32" s="85"/>
      <c r="AR32" s="293"/>
      <c r="AS32" s="128"/>
      <c r="AT32" s="128"/>
      <c r="AU32" s="128"/>
      <c r="AV32" s="131"/>
      <c r="AW32" s="89"/>
      <c r="AX32" s="293"/>
      <c r="AY32" s="128"/>
      <c r="AZ32" s="128"/>
      <c r="BA32" s="128"/>
      <c r="BB32" s="129"/>
      <c r="BC32" s="85"/>
      <c r="BD32" s="293"/>
      <c r="BE32" s="128"/>
      <c r="BF32" s="128"/>
      <c r="BG32" s="128"/>
      <c r="BH32" s="131"/>
    </row>
    <row r="33" spans="1:72" x14ac:dyDescent="0.2">
      <c r="A33" s="125" t="s">
        <v>128</v>
      </c>
      <c r="B33" s="465" t="s">
        <v>121</v>
      </c>
      <c r="C33" s="466"/>
      <c r="D33" s="466"/>
      <c r="E33" s="466"/>
      <c r="F33" s="466"/>
      <c r="G33" s="466"/>
      <c r="H33" s="466"/>
      <c r="I33" s="466"/>
      <c r="J33" s="467"/>
      <c r="K33" s="132" t="s">
        <v>141</v>
      </c>
      <c r="L33" s="126" t="s">
        <v>140</v>
      </c>
      <c r="M33" s="126"/>
      <c r="N33" s="126"/>
      <c r="O33" s="126"/>
      <c r="P33" s="126"/>
      <c r="Q33" s="117">
        <f t="shared" si="8"/>
        <v>108</v>
      </c>
      <c r="R33" s="118">
        <v>18</v>
      </c>
      <c r="S33" s="127">
        <f t="shared" ref="S33" si="25">Z33+AF33+AL33+AR33+AX33+BD33</f>
        <v>0</v>
      </c>
      <c r="T33" s="128">
        <f t="shared" ref="T33" si="26">AB33+AH33+AN33+AT33+AZ33+BF33+W33</f>
        <v>108</v>
      </c>
      <c r="U33" s="129">
        <f t="shared" ref="U33" si="27">T33-V33-W33</f>
        <v>0</v>
      </c>
      <c r="V33" s="129">
        <v>106</v>
      </c>
      <c r="W33" s="129">
        <f t="shared" ref="W33" si="28">AC33+AI33+AO33+AU33+BA33+BG33</f>
        <v>2</v>
      </c>
      <c r="X33" s="129"/>
      <c r="Y33" s="85">
        <f t="shared" ref="Y33" si="29">Z33+AA33</f>
        <v>51</v>
      </c>
      <c r="Z33" s="293"/>
      <c r="AA33" s="128">
        <f t="shared" ref="AA33" si="30">AB33+AC33+AD33</f>
        <v>51</v>
      </c>
      <c r="AB33" s="128">
        <v>51</v>
      </c>
      <c r="AC33" s="128"/>
      <c r="AD33" s="129"/>
      <c r="AE33" s="85">
        <f t="shared" ref="AE33" si="31">AF33+AG33</f>
        <v>57</v>
      </c>
      <c r="AF33" s="293"/>
      <c r="AG33" s="128">
        <f t="shared" ref="AG33" si="32">AH33+AI33+AJ33</f>
        <v>57</v>
      </c>
      <c r="AH33" s="128">
        <v>55</v>
      </c>
      <c r="AI33" s="128">
        <v>2</v>
      </c>
      <c r="AJ33" s="131"/>
      <c r="AK33" s="330">
        <f t="shared" ref="AK33" si="33">AL33+AM33</f>
        <v>0</v>
      </c>
      <c r="AL33" s="334"/>
      <c r="AM33" s="128">
        <f t="shared" ref="AM33" si="34">AN33+AO33+AP33</f>
        <v>0</v>
      </c>
      <c r="AN33" s="128"/>
      <c r="AO33" s="128"/>
      <c r="AP33" s="129"/>
      <c r="AQ33" s="85">
        <f t="shared" ref="AQ33" si="35">AR33+AS33</f>
        <v>0</v>
      </c>
      <c r="AR33" s="293"/>
      <c r="AS33" s="128">
        <f t="shared" ref="AS33" si="36">AT33+AU33+AV33</f>
        <v>0</v>
      </c>
      <c r="AT33" s="128"/>
      <c r="AU33" s="128"/>
      <c r="AV33" s="131"/>
      <c r="AW33" s="89">
        <f t="shared" ref="AW33" si="37">AX33+AY33</f>
        <v>0</v>
      </c>
      <c r="AX33" s="293"/>
      <c r="AY33" s="128">
        <f t="shared" ref="AY33" si="38">AZ33+BA33+BB33</f>
        <v>0</v>
      </c>
      <c r="AZ33" s="128"/>
      <c r="BA33" s="128"/>
      <c r="BB33" s="129"/>
      <c r="BC33" s="85">
        <f t="shared" ref="BC33" si="39">BD33+BE33</f>
        <v>0</v>
      </c>
      <c r="BD33" s="293"/>
      <c r="BE33" s="128">
        <f t="shared" ref="BE33" si="40">BF33+BG33+BH33</f>
        <v>0</v>
      </c>
      <c r="BF33" s="128"/>
      <c r="BG33" s="128"/>
      <c r="BH33" s="131"/>
    </row>
    <row r="34" spans="1:72" x14ac:dyDescent="0.2">
      <c r="A34" s="125" t="s">
        <v>129</v>
      </c>
      <c r="B34" s="372" t="s">
        <v>122</v>
      </c>
      <c r="C34" s="372"/>
      <c r="D34" s="372"/>
      <c r="E34" s="372"/>
      <c r="F34" s="372"/>
      <c r="G34" s="372"/>
      <c r="H34" s="372"/>
      <c r="I34" s="372"/>
      <c r="J34" s="372"/>
      <c r="K34" s="132"/>
      <c r="L34" s="126"/>
      <c r="M34" s="126" t="s">
        <v>141</v>
      </c>
      <c r="N34" s="126" t="s">
        <v>140</v>
      </c>
      <c r="O34" s="126"/>
      <c r="P34" s="126"/>
      <c r="Q34" s="117">
        <f t="shared" si="8"/>
        <v>180</v>
      </c>
      <c r="R34" s="118">
        <v>18</v>
      </c>
      <c r="S34" s="127">
        <f t="shared" si="9"/>
        <v>0</v>
      </c>
      <c r="T34" s="128">
        <f t="shared" si="10"/>
        <v>180</v>
      </c>
      <c r="U34" s="129">
        <f t="shared" si="11"/>
        <v>171</v>
      </c>
      <c r="V34" s="129">
        <v>7</v>
      </c>
      <c r="W34" s="129">
        <f t="shared" si="12"/>
        <v>2</v>
      </c>
      <c r="X34" s="129"/>
      <c r="Y34" s="85">
        <f t="shared" si="13"/>
        <v>32</v>
      </c>
      <c r="Z34" s="293"/>
      <c r="AA34" s="128">
        <v>32</v>
      </c>
      <c r="AB34" s="128">
        <v>32</v>
      </c>
      <c r="AC34" s="128"/>
      <c r="AD34" s="129"/>
      <c r="AE34" s="85">
        <f t="shared" si="15"/>
        <v>34</v>
      </c>
      <c r="AF34" s="293"/>
      <c r="AG34" s="128">
        <f t="shared" si="16"/>
        <v>34</v>
      </c>
      <c r="AH34" s="128">
        <v>34</v>
      </c>
      <c r="AI34" s="128"/>
      <c r="AJ34" s="131"/>
      <c r="AK34" s="330">
        <f t="shared" si="17"/>
        <v>55</v>
      </c>
      <c r="AL34" s="334"/>
      <c r="AM34" s="128">
        <f t="shared" si="18"/>
        <v>55</v>
      </c>
      <c r="AN34" s="128">
        <v>55</v>
      </c>
      <c r="AO34" s="128"/>
      <c r="AP34" s="129"/>
      <c r="AQ34" s="85">
        <f t="shared" si="19"/>
        <v>59</v>
      </c>
      <c r="AR34" s="293"/>
      <c r="AS34" s="128">
        <v>59</v>
      </c>
      <c r="AT34" s="128">
        <v>57</v>
      </c>
      <c r="AU34" s="128">
        <v>2</v>
      </c>
      <c r="AV34" s="131"/>
      <c r="AW34" s="89">
        <f t="shared" si="21"/>
        <v>0</v>
      </c>
      <c r="AX34" s="293"/>
      <c r="AY34" s="128">
        <f t="shared" si="22"/>
        <v>0</v>
      </c>
      <c r="AZ34" s="128"/>
      <c r="BA34" s="128"/>
      <c r="BB34" s="129"/>
      <c r="BC34" s="85">
        <f t="shared" si="23"/>
        <v>0</v>
      </c>
      <c r="BD34" s="293"/>
      <c r="BE34" s="128">
        <f t="shared" si="24"/>
        <v>0</v>
      </c>
      <c r="BF34" s="128"/>
      <c r="BG34" s="128"/>
      <c r="BH34" s="131"/>
    </row>
    <row r="35" spans="1:72" x14ac:dyDescent="0.2">
      <c r="A35" s="125" t="s">
        <v>130</v>
      </c>
      <c r="B35" s="372" t="s">
        <v>123</v>
      </c>
      <c r="C35" s="372"/>
      <c r="D35" s="372"/>
      <c r="E35" s="372"/>
      <c r="F35" s="372"/>
      <c r="G35" s="372"/>
      <c r="H35" s="372"/>
      <c r="I35" s="372"/>
      <c r="J35" s="372"/>
      <c r="K35" s="132"/>
      <c r="L35" s="126"/>
      <c r="M35" s="126"/>
      <c r="N35" s="126" t="s">
        <v>141</v>
      </c>
      <c r="O35" s="126"/>
      <c r="P35" s="126"/>
      <c r="Q35" s="117">
        <f t="shared" si="8"/>
        <v>114</v>
      </c>
      <c r="R35" s="118"/>
      <c r="S35" s="127">
        <f t="shared" si="9"/>
        <v>0</v>
      </c>
      <c r="T35" s="128">
        <f t="shared" si="10"/>
        <v>114</v>
      </c>
      <c r="U35" s="129">
        <f t="shared" si="11"/>
        <v>110</v>
      </c>
      <c r="V35" s="129">
        <v>4</v>
      </c>
      <c r="W35" s="129">
        <f t="shared" si="12"/>
        <v>0</v>
      </c>
      <c r="X35" s="129"/>
      <c r="Y35" s="85">
        <f t="shared" si="13"/>
        <v>34</v>
      </c>
      <c r="Z35" s="293"/>
      <c r="AA35" s="128">
        <v>34</v>
      </c>
      <c r="AB35" s="128">
        <v>34</v>
      </c>
      <c r="AC35" s="128"/>
      <c r="AD35" s="129"/>
      <c r="AE35" s="85">
        <f t="shared" si="15"/>
        <v>34</v>
      </c>
      <c r="AF35" s="293"/>
      <c r="AG35" s="128">
        <f t="shared" si="16"/>
        <v>34</v>
      </c>
      <c r="AH35" s="128">
        <v>34</v>
      </c>
      <c r="AI35" s="128"/>
      <c r="AJ35" s="131"/>
      <c r="AK35" s="330">
        <f t="shared" si="17"/>
        <v>22</v>
      </c>
      <c r="AL35" s="334"/>
      <c r="AM35" s="128">
        <f t="shared" si="18"/>
        <v>22</v>
      </c>
      <c r="AN35" s="128">
        <v>22</v>
      </c>
      <c r="AO35" s="128"/>
      <c r="AP35" s="129"/>
      <c r="AQ35" s="85">
        <f t="shared" si="19"/>
        <v>24</v>
      </c>
      <c r="AR35" s="293"/>
      <c r="AS35" s="128">
        <v>24</v>
      </c>
      <c r="AT35" s="128">
        <v>24</v>
      </c>
      <c r="AU35" s="128"/>
      <c r="AV35" s="131"/>
      <c r="AW35" s="89">
        <f t="shared" si="21"/>
        <v>0</v>
      </c>
      <c r="AX35" s="293"/>
      <c r="AY35" s="128"/>
      <c r="AZ35" s="128"/>
      <c r="BA35" s="128"/>
      <c r="BB35" s="129"/>
      <c r="BC35" s="85">
        <f t="shared" si="23"/>
        <v>0</v>
      </c>
      <c r="BD35" s="293"/>
      <c r="BE35" s="128">
        <f t="shared" si="24"/>
        <v>0</v>
      </c>
      <c r="BF35" s="128"/>
      <c r="BG35" s="128"/>
      <c r="BH35" s="131"/>
    </row>
    <row r="36" spans="1:72" x14ac:dyDescent="0.2">
      <c r="A36" s="125" t="s">
        <v>131</v>
      </c>
      <c r="B36" s="372" t="s">
        <v>124</v>
      </c>
      <c r="C36" s="372"/>
      <c r="D36" s="372"/>
      <c r="E36" s="372"/>
      <c r="F36" s="372"/>
      <c r="G36" s="372"/>
      <c r="H36" s="372"/>
      <c r="I36" s="372"/>
      <c r="J36" s="372"/>
      <c r="K36" s="132"/>
      <c r="L36" s="126"/>
      <c r="M36" s="126"/>
      <c r="N36" s="126"/>
      <c r="O36" s="126"/>
      <c r="P36" s="126" t="s">
        <v>141</v>
      </c>
      <c r="Q36" s="117">
        <f t="shared" si="8"/>
        <v>171</v>
      </c>
      <c r="R36" s="118"/>
      <c r="S36" s="127">
        <f t="shared" si="9"/>
        <v>0</v>
      </c>
      <c r="T36" s="128">
        <f t="shared" si="10"/>
        <v>171</v>
      </c>
      <c r="U36" s="129">
        <f t="shared" si="11"/>
        <v>171</v>
      </c>
      <c r="V36" s="129"/>
      <c r="W36" s="129">
        <f t="shared" si="12"/>
        <v>0</v>
      </c>
      <c r="X36" s="129"/>
      <c r="Y36" s="85">
        <f t="shared" si="13"/>
        <v>0</v>
      </c>
      <c r="Z36" s="293"/>
      <c r="AA36" s="128">
        <f t="shared" si="14"/>
        <v>0</v>
      </c>
      <c r="AB36" s="128"/>
      <c r="AC36" s="128"/>
      <c r="AD36" s="129"/>
      <c r="AE36" s="85">
        <f t="shared" si="15"/>
        <v>0</v>
      </c>
      <c r="AF36" s="293"/>
      <c r="AG36" s="128">
        <f t="shared" si="16"/>
        <v>0</v>
      </c>
      <c r="AH36" s="128"/>
      <c r="AI36" s="128"/>
      <c r="AJ36" s="131"/>
      <c r="AK36" s="330">
        <f t="shared" si="17"/>
        <v>44</v>
      </c>
      <c r="AL36" s="334"/>
      <c r="AM36" s="128">
        <f t="shared" si="18"/>
        <v>44</v>
      </c>
      <c r="AN36" s="128">
        <v>44</v>
      </c>
      <c r="AO36" s="128"/>
      <c r="AP36" s="129"/>
      <c r="AQ36" s="85">
        <f t="shared" si="19"/>
        <v>38</v>
      </c>
      <c r="AR36" s="293"/>
      <c r="AS36" s="128">
        <f t="shared" si="20"/>
        <v>38</v>
      </c>
      <c r="AT36" s="128">
        <v>38</v>
      </c>
      <c r="AU36" s="128"/>
      <c r="AV36" s="131"/>
      <c r="AW36" s="89">
        <f t="shared" si="21"/>
        <v>54</v>
      </c>
      <c r="AX36" s="293"/>
      <c r="AY36" s="128">
        <f t="shared" si="22"/>
        <v>54</v>
      </c>
      <c r="AZ36" s="128">
        <v>54</v>
      </c>
      <c r="BA36" s="128"/>
      <c r="BB36" s="129"/>
      <c r="BC36" s="85">
        <f t="shared" si="23"/>
        <v>35</v>
      </c>
      <c r="BD36" s="293"/>
      <c r="BE36" s="128">
        <f t="shared" si="24"/>
        <v>35</v>
      </c>
      <c r="BF36" s="128">
        <v>35</v>
      </c>
      <c r="BG36" s="128"/>
      <c r="BH36" s="13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</row>
    <row r="37" spans="1:72" x14ac:dyDescent="0.2">
      <c r="A37" s="125" t="s">
        <v>132</v>
      </c>
      <c r="B37" s="372" t="s">
        <v>125</v>
      </c>
      <c r="C37" s="372"/>
      <c r="D37" s="372"/>
      <c r="E37" s="372"/>
      <c r="F37" s="372"/>
      <c r="G37" s="372"/>
      <c r="H37" s="372"/>
      <c r="I37" s="372"/>
      <c r="J37" s="372"/>
      <c r="K37" s="133"/>
      <c r="L37" s="134"/>
      <c r="M37" s="126"/>
      <c r="N37" s="126"/>
      <c r="O37" s="126"/>
      <c r="P37" s="135" t="s">
        <v>141</v>
      </c>
      <c r="Q37" s="117">
        <f t="shared" ref="Q37:Q38" si="41">R37+S37+T37+X37</f>
        <v>36</v>
      </c>
      <c r="R37" s="118"/>
      <c r="S37" s="127">
        <f t="shared" si="9"/>
        <v>0</v>
      </c>
      <c r="T37" s="128">
        <f t="shared" si="10"/>
        <v>36</v>
      </c>
      <c r="U37" s="129">
        <f t="shared" si="11"/>
        <v>36</v>
      </c>
      <c r="V37" s="129"/>
      <c r="W37" s="129">
        <f t="shared" si="12"/>
        <v>0</v>
      </c>
      <c r="X37" s="129"/>
      <c r="Y37" s="85">
        <f t="shared" si="13"/>
        <v>0</v>
      </c>
      <c r="Z37" s="293"/>
      <c r="AA37" s="128">
        <f t="shared" si="14"/>
        <v>0</v>
      </c>
      <c r="AB37" s="128"/>
      <c r="AC37" s="128"/>
      <c r="AD37" s="129"/>
      <c r="AE37" s="85">
        <f t="shared" si="15"/>
        <v>0</v>
      </c>
      <c r="AF37" s="293"/>
      <c r="AG37" s="128">
        <f t="shared" si="16"/>
        <v>0</v>
      </c>
      <c r="AH37" s="128"/>
      <c r="AI37" s="128"/>
      <c r="AJ37" s="131"/>
      <c r="AK37" s="330">
        <f t="shared" si="17"/>
        <v>0</v>
      </c>
      <c r="AL37" s="334"/>
      <c r="AM37" s="128">
        <f t="shared" si="18"/>
        <v>0</v>
      </c>
      <c r="AN37" s="128"/>
      <c r="AO37" s="128"/>
      <c r="AP37" s="129"/>
      <c r="AQ37" s="85">
        <f t="shared" si="19"/>
        <v>0</v>
      </c>
      <c r="AR37" s="293"/>
      <c r="AS37" s="128">
        <f t="shared" si="20"/>
        <v>0</v>
      </c>
      <c r="AT37" s="128"/>
      <c r="AU37" s="128"/>
      <c r="AV37" s="131"/>
      <c r="AW37" s="89">
        <f t="shared" si="21"/>
        <v>0</v>
      </c>
      <c r="AX37" s="293"/>
      <c r="AY37" s="128">
        <f t="shared" si="22"/>
        <v>0</v>
      </c>
      <c r="AZ37" s="128"/>
      <c r="BA37" s="128"/>
      <c r="BB37" s="129"/>
      <c r="BC37" s="85">
        <f t="shared" si="23"/>
        <v>36</v>
      </c>
      <c r="BD37" s="293"/>
      <c r="BE37" s="128">
        <f t="shared" si="24"/>
        <v>36</v>
      </c>
      <c r="BF37" s="128">
        <v>36</v>
      </c>
      <c r="BG37" s="128"/>
      <c r="BH37" s="13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</row>
    <row r="38" spans="1:72" x14ac:dyDescent="0.2">
      <c r="A38" s="125" t="s">
        <v>328</v>
      </c>
      <c r="B38" s="372" t="s">
        <v>126</v>
      </c>
      <c r="C38" s="372"/>
      <c r="D38" s="372"/>
      <c r="E38" s="372"/>
      <c r="F38" s="372"/>
      <c r="G38" s="372"/>
      <c r="H38" s="372"/>
      <c r="I38" s="372"/>
      <c r="J38" s="372"/>
      <c r="K38" s="132"/>
      <c r="L38" s="126"/>
      <c r="M38" s="126"/>
      <c r="N38" s="126"/>
      <c r="O38" s="126"/>
      <c r="P38" s="126" t="s">
        <v>141</v>
      </c>
      <c r="Q38" s="117">
        <f t="shared" si="41"/>
        <v>72</v>
      </c>
      <c r="R38" s="118"/>
      <c r="S38" s="127">
        <f t="shared" si="9"/>
        <v>0</v>
      </c>
      <c r="T38" s="128">
        <f t="shared" si="10"/>
        <v>72</v>
      </c>
      <c r="U38" s="129">
        <f t="shared" si="11"/>
        <v>62</v>
      </c>
      <c r="V38" s="129">
        <v>10</v>
      </c>
      <c r="W38" s="129">
        <f t="shared" si="12"/>
        <v>0</v>
      </c>
      <c r="X38" s="129"/>
      <c r="Y38" s="85">
        <f t="shared" si="13"/>
        <v>0</v>
      </c>
      <c r="Z38" s="293"/>
      <c r="AA38" s="128">
        <f t="shared" si="14"/>
        <v>0</v>
      </c>
      <c r="AB38" s="128"/>
      <c r="AC38" s="128"/>
      <c r="AD38" s="129"/>
      <c r="AE38" s="85">
        <f t="shared" si="15"/>
        <v>0</v>
      </c>
      <c r="AF38" s="293"/>
      <c r="AG38" s="128">
        <f t="shared" si="16"/>
        <v>0</v>
      </c>
      <c r="AH38" s="128"/>
      <c r="AI38" s="128"/>
      <c r="AJ38" s="131"/>
      <c r="AK38" s="330">
        <f t="shared" si="17"/>
        <v>0</v>
      </c>
      <c r="AL38" s="334"/>
      <c r="AM38" s="128">
        <f t="shared" si="18"/>
        <v>0</v>
      </c>
      <c r="AN38" s="128"/>
      <c r="AO38" s="128"/>
      <c r="AP38" s="129"/>
      <c r="AQ38" s="85">
        <f t="shared" si="19"/>
        <v>0</v>
      </c>
      <c r="AR38" s="293"/>
      <c r="AS38" s="128">
        <f t="shared" si="20"/>
        <v>0</v>
      </c>
      <c r="AT38" s="128"/>
      <c r="AU38" s="128"/>
      <c r="AV38" s="131"/>
      <c r="AW38" s="89">
        <f t="shared" si="21"/>
        <v>36</v>
      </c>
      <c r="AX38" s="293"/>
      <c r="AY38" s="128">
        <f t="shared" si="22"/>
        <v>36</v>
      </c>
      <c r="AZ38" s="128">
        <v>36</v>
      </c>
      <c r="BA38" s="128"/>
      <c r="BB38" s="129"/>
      <c r="BC38" s="85">
        <f t="shared" si="23"/>
        <v>36</v>
      </c>
      <c r="BD38" s="293"/>
      <c r="BE38" s="128">
        <f t="shared" si="24"/>
        <v>36</v>
      </c>
      <c r="BF38" s="128">
        <v>36</v>
      </c>
      <c r="BG38" s="128"/>
      <c r="BH38" s="131"/>
    </row>
    <row r="39" spans="1:72" ht="24.75" customHeight="1" x14ac:dyDescent="0.2">
      <c r="A39" s="125"/>
      <c r="B39" s="400" t="s">
        <v>86</v>
      </c>
      <c r="C39" s="401"/>
      <c r="D39" s="401"/>
      <c r="E39" s="401"/>
      <c r="F39" s="401"/>
      <c r="G39" s="401"/>
      <c r="H39" s="401"/>
      <c r="I39" s="401"/>
      <c r="J39" s="402"/>
      <c r="K39" s="126"/>
      <c r="L39" s="126"/>
      <c r="M39" s="126"/>
      <c r="N39" s="126"/>
      <c r="O39" s="126"/>
      <c r="P39" s="126"/>
      <c r="Q39" s="117"/>
      <c r="R39" s="118"/>
      <c r="S39" s="127"/>
      <c r="T39" s="128"/>
      <c r="U39" s="129"/>
      <c r="V39" s="129"/>
      <c r="W39" s="129"/>
      <c r="X39" s="129"/>
      <c r="Y39" s="85"/>
      <c r="Z39" s="293"/>
      <c r="AA39" s="128"/>
      <c r="AB39" s="128"/>
      <c r="AC39" s="128"/>
      <c r="AD39" s="129"/>
      <c r="AE39" s="85"/>
      <c r="AF39" s="293"/>
      <c r="AG39" s="128"/>
      <c r="AH39" s="128"/>
      <c r="AI39" s="128"/>
      <c r="AJ39" s="131"/>
      <c r="AK39" s="330"/>
      <c r="AL39" s="334"/>
      <c r="AM39" s="128"/>
      <c r="AN39" s="128"/>
      <c r="AO39" s="128"/>
      <c r="AP39" s="129"/>
      <c r="AQ39" s="85"/>
      <c r="AR39" s="293"/>
      <c r="AS39" s="128"/>
      <c r="AT39" s="128"/>
      <c r="AU39" s="128"/>
      <c r="AV39" s="131"/>
      <c r="AW39" s="89"/>
      <c r="AX39" s="293"/>
      <c r="AY39" s="128"/>
      <c r="AZ39" s="128"/>
      <c r="BA39" s="128"/>
      <c r="BB39" s="129"/>
      <c r="BC39" s="85"/>
      <c r="BD39" s="293"/>
      <c r="BE39" s="128"/>
      <c r="BF39" s="128"/>
      <c r="BG39" s="128"/>
      <c r="BH39" s="131"/>
    </row>
    <row r="40" spans="1:72" ht="15.75" customHeight="1" x14ac:dyDescent="0.2">
      <c r="A40" s="523" t="s">
        <v>133</v>
      </c>
      <c r="B40" s="631" t="s">
        <v>334</v>
      </c>
      <c r="C40" s="632"/>
      <c r="D40" s="632"/>
      <c r="E40" s="632"/>
      <c r="F40" s="632"/>
      <c r="G40" s="632"/>
      <c r="H40" s="632"/>
      <c r="I40" s="632"/>
      <c r="J40" s="633"/>
      <c r="K40" s="485" t="s">
        <v>141</v>
      </c>
      <c r="L40" s="385"/>
      <c r="M40" s="385"/>
      <c r="N40" s="385"/>
      <c r="O40" s="385"/>
      <c r="P40" s="387"/>
      <c r="Q40" s="408">
        <f t="shared" ref="Q40" si="42">R40+S40+T40+X40</f>
        <v>36</v>
      </c>
      <c r="R40" s="406"/>
      <c r="S40" s="425">
        <f t="shared" ref="S40" si="43">Z40+AF40+AL40+AR40+AX40+BD40</f>
        <v>0</v>
      </c>
      <c r="T40" s="394">
        <f t="shared" ref="T40" si="44">AB40+AH40+AN40+AT40+AZ40+BF40+W40</f>
        <v>36</v>
      </c>
      <c r="U40" s="394">
        <f t="shared" ref="U40" si="45">T40-V40-W40</f>
        <v>36</v>
      </c>
      <c r="V40" s="394"/>
      <c r="W40" s="394">
        <f t="shared" si="12"/>
        <v>0</v>
      </c>
      <c r="X40" s="403"/>
      <c r="Y40" s="392">
        <f t="shared" ref="Y40:Y44" si="46">Z40+AA40</f>
        <v>36</v>
      </c>
      <c r="Z40" s="422"/>
      <c r="AA40" s="394">
        <v>36</v>
      </c>
      <c r="AB40" s="394">
        <v>36</v>
      </c>
      <c r="AC40" s="394"/>
      <c r="AD40" s="403"/>
      <c r="AE40" s="392">
        <f t="shared" ref="AE40" si="47">AF40+AG40</f>
        <v>0</v>
      </c>
      <c r="AF40" s="422"/>
      <c r="AG40" s="394">
        <f t="shared" ref="AG40" si="48">AH40+AI40+AJ40</f>
        <v>0</v>
      </c>
      <c r="AH40" s="394"/>
      <c r="AI40" s="394"/>
      <c r="AJ40" s="545"/>
      <c r="AK40" s="420">
        <f t="shared" ref="AK40" si="49">AL40+AM40</f>
        <v>0</v>
      </c>
      <c r="AL40" s="547"/>
      <c r="AM40" s="394">
        <f t="shared" ref="AM40" si="50">AN40+AO40+AP40</f>
        <v>0</v>
      </c>
      <c r="AN40" s="394"/>
      <c r="AO40" s="394"/>
      <c r="AP40" s="403"/>
      <c r="AQ40" s="392">
        <f t="shared" ref="AQ40" si="51">AR40+AS40</f>
        <v>0</v>
      </c>
      <c r="AR40" s="422"/>
      <c r="AS40" s="394"/>
      <c r="AT40" s="394"/>
      <c r="AU40" s="394"/>
      <c r="AV40" s="545"/>
      <c r="AW40" s="552">
        <f t="shared" ref="AW40" si="52">AX40+AY40</f>
        <v>0</v>
      </c>
      <c r="AX40" s="422"/>
      <c r="AY40" s="394"/>
      <c r="AZ40" s="394"/>
      <c r="BA40" s="394"/>
      <c r="BB40" s="403"/>
      <c r="BC40" s="392">
        <f t="shared" ref="BC40" si="53">BD40+BE40</f>
        <v>0</v>
      </c>
      <c r="BD40" s="422"/>
      <c r="BE40" s="394">
        <f t="shared" ref="BE40" si="54">BF40+BG40+BH40</f>
        <v>0</v>
      </c>
      <c r="BF40" s="394"/>
      <c r="BG40" s="394"/>
      <c r="BH40" s="545"/>
    </row>
    <row r="41" spans="1:72" ht="14.25" customHeight="1" x14ac:dyDescent="0.2">
      <c r="A41" s="524"/>
      <c r="B41" s="540" t="s">
        <v>335</v>
      </c>
      <c r="C41" s="541"/>
      <c r="D41" s="541"/>
      <c r="E41" s="541"/>
      <c r="F41" s="541"/>
      <c r="G41" s="541"/>
      <c r="H41" s="541"/>
      <c r="I41" s="541"/>
      <c r="J41" s="542"/>
      <c r="K41" s="486"/>
      <c r="L41" s="386"/>
      <c r="M41" s="386"/>
      <c r="N41" s="386"/>
      <c r="O41" s="386"/>
      <c r="P41" s="388"/>
      <c r="Q41" s="409"/>
      <c r="R41" s="428"/>
      <c r="S41" s="426"/>
      <c r="T41" s="395"/>
      <c r="U41" s="395"/>
      <c r="V41" s="395"/>
      <c r="W41" s="395"/>
      <c r="X41" s="404"/>
      <c r="Y41" s="393"/>
      <c r="Z41" s="423"/>
      <c r="AA41" s="395"/>
      <c r="AB41" s="395"/>
      <c r="AC41" s="395"/>
      <c r="AD41" s="404"/>
      <c r="AE41" s="393"/>
      <c r="AF41" s="423"/>
      <c r="AG41" s="395"/>
      <c r="AH41" s="395"/>
      <c r="AI41" s="395"/>
      <c r="AJ41" s="546"/>
      <c r="AK41" s="421"/>
      <c r="AL41" s="548"/>
      <c r="AM41" s="395"/>
      <c r="AN41" s="395"/>
      <c r="AO41" s="395"/>
      <c r="AP41" s="404"/>
      <c r="AQ41" s="393"/>
      <c r="AR41" s="423"/>
      <c r="AS41" s="395"/>
      <c r="AT41" s="395"/>
      <c r="AU41" s="395"/>
      <c r="AV41" s="546"/>
      <c r="AW41" s="553"/>
      <c r="AX41" s="423"/>
      <c r="AY41" s="395"/>
      <c r="AZ41" s="395"/>
      <c r="BA41" s="395"/>
      <c r="BB41" s="404"/>
      <c r="BC41" s="393"/>
      <c r="BD41" s="423"/>
      <c r="BE41" s="395"/>
      <c r="BF41" s="395"/>
      <c r="BG41" s="395"/>
      <c r="BH41" s="546"/>
    </row>
    <row r="42" spans="1:72" ht="12.75" customHeight="1" x14ac:dyDescent="0.2">
      <c r="A42" s="523" t="s">
        <v>134</v>
      </c>
      <c r="B42" s="540" t="s">
        <v>138</v>
      </c>
      <c r="C42" s="541"/>
      <c r="D42" s="541"/>
      <c r="E42" s="541"/>
      <c r="F42" s="541"/>
      <c r="G42" s="541"/>
      <c r="H42" s="541"/>
      <c r="I42" s="541"/>
      <c r="J42" s="542"/>
      <c r="K42" s="485"/>
      <c r="L42" s="385"/>
      <c r="M42" s="385"/>
      <c r="N42" s="385"/>
      <c r="O42" s="385"/>
      <c r="P42" s="387" t="s">
        <v>141</v>
      </c>
      <c r="Q42" s="408">
        <f t="shared" ref="Q42" si="55">R42+S42+T42+X42</f>
        <v>54</v>
      </c>
      <c r="R42" s="406"/>
      <c r="S42" s="425">
        <f t="shared" ref="S42" si="56">Z42+AF42+AL42+AR42+AX42+BD42</f>
        <v>0</v>
      </c>
      <c r="T42" s="394">
        <f t="shared" ref="T42" si="57">AB42+AH42+AN42+AT42+AZ42+BF42+W42</f>
        <v>54</v>
      </c>
      <c r="U42" s="394">
        <f t="shared" ref="U42" si="58">T42-V42-W42</f>
        <v>44</v>
      </c>
      <c r="V42" s="394">
        <v>10</v>
      </c>
      <c r="W42" s="394">
        <f t="shared" si="12"/>
        <v>0</v>
      </c>
      <c r="X42" s="403"/>
      <c r="Y42" s="392">
        <f t="shared" si="46"/>
        <v>0</v>
      </c>
      <c r="Z42" s="422"/>
      <c r="AA42" s="394">
        <f t="shared" ref="AA40:AA44" si="59">AB42+AC42+AD42</f>
        <v>0</v>
      </c>
      <c r="AB42" s="394"/>
      <c r="AC42" s="394"/>
      <c r="AD42" s="403"/>
      <c r="AE42" s="392">
        <f t="shared" ref="AE42" si="60">AF42+AG42</f>
        <v>0</v>
      </c>
      <c r="AF42" s="422"/>
      <c r="AG42" s="394">
        <f t="shared" ref="AG42" si="61">AH42+AI42+AJ42</f>
        <v>0</v>
      </c>
      <c r="AH42" s="394"/>
      <c r="AI42" s="394"/>
      <c r="AJ42" s="545"/>
      <c r="AK42" s="420">
        <f t="shared" ref="AK42" si="62">AL42+AM42</f>
        <v>0</v>
      </c>
      <c r="AL42" s="547"/>
      <c r="AM42" s="394">
        <f t="shared" ref="AM42" si="63">AN42+AO42+AP42</f>
        <v>0</v>
      </c>
      <c r="AN42" s="394"/>
      <c r="AO42" s="394"/>
      <c r="AP42" s="403"/>
      <c r="AQ42" s="392">
        <f t="shared" ref="AQ42" si="64">AR42+AS42</f>
        <v>0</v>
      </c>
      <c r="AR42" s="422"/>
      <c r="AS42" s="394">
        <f t="shared" ref="AS42" si="65">AT42+AU42+AV42</f>
        <v>0</v>
      </c>
      <c r="AT42" s="394"/>
      <c r="AU42" s="394"/>
      <c r="AV42" s="545"/>
      <c r="AW42" s="552">
        <f t="shared" ref="AW42" si="66">AX42+AY42</f>
        <v>18</v>
      </c>
      <c r="AX42" s="422"/>
      <c r="AY42" s="394">
        <v>18</v>
      </c>
      <c r="AZ42" s="394">
        <v>18</v>
      </c>
      <c r="BA42" s="394"/>
      <c r="BB42" s="403"/>
      <c r="BC42" s="392">
        <f t="shared" ref="BC42" si="67">BD42+BE42</f>
        <v>36</v>
      </c>
      <c r="BD42" s="422"/>
      <c r="BE42" s="394">
        <f t="shared" ref="BE42" si="68">BF42+BG42+BH42</f>
        <v>36</v>
      </c>
      <c r="BF42" s="394">
        <v>36</v>
      </c>
      <c r="BG42" s="394"/>
      <c r="BH42" s="545"/>
    </row>
    <row r="43" spans="1:72" x14ac:dyDescent="0.2">
      <c r="A43" s="524"/>
      <c r="B43" s="389" t="s">
        <v>137</v>
      </c>
      <c r="C43" s="390"/>
      <c r="D43" s="390"/>
      <c r="E43" s="390"/>
      <c r="F43" s="390"/>
      <c r="G43" s="390"/>
      <c r="H43" s="390"/>
      <c r="I43" s="390"/>
      <c r="J43" s="391"/>
      <c r="K43" s="486"/>
      <c r="L43" s="386"/>
      <c r="M43" s="386"/>
      <c r="N43" s="386"/>
      <c r="O43" s="386"/>
      <c r="P43" s="388"/>
      <c r="Q43" s="409"/>
      <c r="R43" s="428"/>
      <c r="S43" s="426"/>
      <c r="T43" s="395"/>
      <c r="U43" s="395"/>
      <c r="V43" s="395"/>
      <c r="W43" s="395"/>
      <c r="X43" s="404"/>
      <c r="Y43" s="393"/>
      <c r="Z43" s="423"/>
      <c r="AA43" s="395"/>
      <c r="AB43" s="395"/>
      <c r="AC43" s="395"/>
      <c r="AD43" s="404"/>
      <c r="AE43" s="393"/>
      <c r="AF43" s="423"/>
      <c r="AG43" s="395"/>
      <c r="AH43" s="395"/>
      <c r="AI43" s="395"/>
      <c r="AJ43" s="546"/>
      <c r="AK43" s="421"/>
      <c r="AL43" s="548"/>
      <c r="AM43" s="395"/>
      <c r="AN43" s="395"/>
      <c r="AO43" s="395"/>
      <c r="AP43" s="404"/>
      <c r="AQ43" s="393"/>
      <c r="AR43" s="423"/>
      <c r="AS43" s="395"/>
      <c r="AT43" s="395"/>
      <c r="AU43" s="395"/>
      <c r="AV43" s="546"/>
      <c r="AW43" s="553"/>
      <c r="AX43" s="423"/>
      <c r="AY43" s="395"/>
      <c r="AZ43" s="395"/>
      <c r="BA43" s="395"/>
      <c r="BB43" s="404"/>
      <c r="BC43" s="393"/>
      <c r="BD43" s="423"/>
      <c r="BE43" s="395"/>
      <c r="BF43" s="395"/>
      <c r="BG43" s="395"/>
      <c r="BH43" s="546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</row>
    <row r="44" spans="1:72" x14ac:dyDescent="0.2">
      <c r="A44" s="523" t="s">
        <v>135</v>
      </c>
      <c r="B44" s="417" t="s">
        <v>176</v>
      </c>
      <c r="C44" s="418"/>
      <c r="D44" s="418"/>
      <c r="E44" s="418"/>
      <c r="F44" s="418"/>
      <c r="G44" s="418"/>
      <c r="H44" s="418"/>
      <c r="I44" s="418"/>
      <c r="J44" s="419"/>
      <c r="K44" s="485"/>
      <c r="L44" s="385"/>
      <c r="M44" s="385"/>
      <c r="N44" s="385"/>
      <c r="O44" s="385"/>
      <c r="P44" s="387" t="s">
        <v>141</v>
      </c>
      <c r="Q44" s="408">
        <f t="shared" ref="Q44" si="69">R44+S44+T44+X44</f>
        <v>54</v>
      </c>
      <c r="R44" s="406"/>
      <c r="S44" s="425">
        <f t="shared" ref="S44" si="70">Z44+AF44+AL44+AR44+AX44+BD44</f>
        <v>0</v>
      </c>
      <c r="T44" s="394">
        <f t="shared" ref="T44" si="71">AB44+AH44+AN44+AT44+AZ44+BF44+W44</f>
        <v>54</v>
      </c>
      <c r="U44" s="394">
        <f t="shared" ref="U44" si="72">T44-V44-W44</f>
        <v>40</v>
      </c>
      <c r="V44" s="394">
        <v>14</v>
      </c>
      <c r="W44" s="394">
        <f t="shared" si="12"/>
        <v>0</v>
      </c>
      <c r="X44" s="403"/>
      <c r="Y44" s="392">
        <f t="shared" si="46"/>
        <v>0</v>
      </c>
      <c r="Z44" s="422"/>
      <c r="AA44" s="394">
        <f t="shared" si="59"/>
        <v>0</v>
      </c>
      <c r="AB44" s="394"/>
      <c r="AC44" s="394"/>
      <c r="AD44" s="403"/>
      <c r="AE44" s="392">
        <f t="shared" ref="AE44" si="73">AF44+AG44</f>
        <v>0</v>
      </c>
      <c r="AF44" s="422"/>
      <c r="AG44" s="394">
        <f t="shared" ref="AG44" si="74">AH44+AI44+AJ44</f>
        <v>0</v>
      </c>
      <c r="AH44" s="394"/>
      <c r="AI44" s="394"/>
      <c r="AJ44" s="545"/>
      <c r="AK44" s="420">
        <f t="shared" ref="AK44" si="75">AL44+AM44</f>
        <v>0</v>
      </c>
      <c r="AL44" s="547"/>
      <c r="AM44" s="394">
        <f t="shared" ref="AM44" si="76">AN44+AO44+AP44</f>
        <v>0</v>
      </c>
      <c r="AN44" s="394"/>
      <c r="AO44" s="394"/>
      <c r="AP44" s="403"/>
      <c r="AQ44" s="392">
        <f t="shared" ref="AQ44" si="77">AR44+AS44</f>
        <v>0</v>
      </c>
      <c r="AR44" s="422"/>
      <c r="AS44" s="394">
        <f t="shared" ref="AS44" si="78">AT44+AU44+AV44</f>
        <v>0</v>
      </c>
      <c r="AT44" s="394"/>
      <c r="AU44" s="394"/>
      <c r="AV44" s="545"/>
      <c r="AW44" s="552">
        <f t="shared" ref="AW44" si="79">AX44+AY44</f>
        <v>27</v>
      </c>
      <c r="AX44" s="422"/>
      <c r="AY44" s="394">
        <f t="shared" ref="AY44" si="80">AZ44+BA44+BB44</f>
        <v>27</v>
      </c>
      <c r="AZ44" s="394">
        <v>27</v>
      </c>
      <c r="BA44" s="394"/>
      <c r="BB44" s="403"/>
      <c r="BC44" s="392">
        <f t="shared" ref="BC44" si="81">BD44+BE44</f>
        <v>27</v>
      </c>
      <c r="BD44" s="422"/>
      <c r="BE44" s="394">
        <f t="shared" ref="BE44" si="82">BF44+BG44+BH44</f>
        <v>27</v>
      </c>
      <c r="BF44" s="394">
        <v>27</v>
      </c>
      <c r="BG44" s="394"/>
      <c r="BH44" s="545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</row>
    <row r="45" spans="1:72" ht="13.5" thickBot="1" x14ac:dyDescent="0.25">
      <c r="A45" s="537"/>
      <c r="B45" s="382" t="s">
        <v>139</v>
      </c>
      <c r="C45" s="383"/>
      <c r="D45" s="383"/>
      <c r="E45" s="383"/>
      <c r="F45" s="383"/>
      <c r="G45" s="383"/>
      <c r="H45" s="383"/>
      <c r="I45" s="383"/>
      <c r="J45" s="384"/>
      <c r="K45" s="538"/>
      <c r="L45" s="410"/>
      <c r="M45" s="410"/>
      <c r="N45" s="410"/>
      <c r="O45" s="410"/>
      <c r="P45" s="539"/>
      <c r="Q45" s="490"/>
      <c r="R45" s="407"/>
      <c r="S45" s="430"/>
      <c r="T45" s="405"/>
      <c r="U45" s="405"/>
      <c r="V45" s="405"/>
      <c r="W45" s="405"/>
      <c r="X45" s="427"/>
      <c r="Y45" s="429"/>
      <c r="Z45" s="579"/>
      <c r="AA45" s="405"/>
      <c r="AB45" s="405"/>
      <c r="AC45" s="405"/>
      <c r="AD45" s="427"/>
      <c r="AE45" s="543"/>
      <c r="AF45" s="544"/>
      <c r="AG45" s="555"/>
      <c r="AH45" s="555"/>
      <c r="AI45" s="555"/>
      <c r="AJ45" s="554"/>
      <c r="AK45" s="551"/>
      <c r="AL45" s="580"/>
      <c r="AM45" s="405"/>
      <c r="AN45" s="405"/>
      <c r="AO45" s="405"/>
      <c r="AP45" s="427"/>
      <c r="AQ45" s="543"/>
      <c r="AR45" s="544"/>
      <c r="AS45" s="555"/>
      <c r="AT45" s="555"/>
      <c r="AU45" s="555"/>
      <c r="AV45" s="554"/>
      <c r="AW45" s="581"/>
      <c r="AX45" s="579"/>
      <c r="AY45" s="405"/>
      <c r="AZ45" s="405"/>
      <c r="BA45" s="405"/>
      <c r="BB45" s="427"/>
      <c r="BC45" s="543"/>
      <c r="BD45" s="544"/>
      <c r="BE45" s="555"/>
      <c r="BF45" s="555"/>
      <c r="BG45" s="555"/>
      <c r="BH45" s="554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</row>
    <row r="46" spans="1:72" s="101" customFormat="1" ht="29.25" customHeight="1" x14ac:dyDescent="0.2">
      <c r="A46" s="136"/>
      <c r="B46" s="479" t="s">
        <v>76</v>
      </c>
      <c r="C46" s="480"/>
      <c r="D46" s="480"/>
      <c r="E46" s="480"/>
      <c r="F46" s="480"/>
      <c r="G46" s="480"/>
      <c r="H46" s="480"/>
      <c r="I46" s="480"/>
      <c r="J46" s="481"/>
      <c r="K46" s="525"/>
      <c r="L46" s="526"/>
      <c r="M46" s="526"/>
      <c r="N46" s="526"/>
      <c r="O46" s="526"/>
      <c r="P46" s="527"/>
      <c r="Q46" s="137">
        <f>Q47+Q57+Q70</f>
        <v>2196</v>
      </c>
      <c r="R46" s="137">
        <f t="shared" ref="R46:Y46" si="83">R47+R57</f>
        <v>72</v>
      </c>
      <c r="S46" s="137">
        <f t="shared" si="83"/>
        <v>24</v>
      </c>
      <c r="T46" s="137">
        <f t="shared" si="83"/>
        <v>660</v>
      </c>
      <c r="U46" s="137">
        <f t="shared" si="83"/>
        <v>260</v>
      </c>
      <c r="V46" s="137">
        <f t="shared" si="83"/>
        <v>392</v>
      </c>
      <c r="W46" s="137">
        <f t="shared" si="83"/>
        <v>8</v>
      </c>
      <c r="X46" s="138">
        <f t="shared" si="83"/>
        <v>1440</v>
      </c>
      <c r="Y46" s="139">
        <f t="shared" si="83"/>
        <v>136</v>
      </c>
      <c r="Z46" s="295">
        <f t="shared" ref="Z46:BH46" si="84">Z47+Z57</f>
        <v>6</v>
      </c>
      <c r="AA46" s="137">
        <f t="shared" si="84"/>
        <v>130</v>
      </c>
      <c r="AB46" s="137">
        <f t="shared" si="84"/>
        <v>130</v>
      </c>
      <c r="AC46" s="137">
        <f t="shared" si="84"/>
        <v>0</v>
      </c>
      <c r="AD46" s="140">
        <f t="shared" si="84"/>
        <v>0</v>
      </c>
      <c r="AE46" s="141">
        <f t="shared" si="84"/>
        <v>305</v>
      </c>
      <c r="AF46" s="295">
        <f t="shared" si="84"/>
        <v>6</v>
      </c>
      <c r="AG46" s="137">
        <f t="shared" si="84"/>
        <v>299</v>
      </c>
      <c r="AH46" s="137">
        <f t="shared" si="84"/>
        <v>115</v>
      </c>
      <c r="AI46" s="137">
        <f t="shared" si="84"/>
        <v>4</v>
      </c>
      <c r="AJ46" s="140">
        <f t="shared" si="84"/>
        <v>180</v>
      </c>
      <c r="AK46" s="141">
        <f t="shared" si="84"/>
        <v>293</v>
      </c>
      <c r="AL46" s="295">
        <f t="shared" si="84"/>
        <v>0</v>
      </c>
      <c r="AM46" s="137">
        <f t="shared" si="84"/>
        <v>293</v>
      </c>
      <c r="AN46" s="137">
        <f t="shared" si="84"/>
        <v>77</v>
      </c>
      <c r="AO46" s="137">
        <f t="shared" si="84"/>
        <v>0</v>
      </c>
      <c r="AP46" s="140">
        <f t="shared" si="84"/>
        <v>216</v>
      </c>
      <c r="AQ46" s="141">
        <f t="shared" si="84"/>
        <v>381</v>
      </c>
      <c r="AR46" s="295">
        <f t="shared" si="84"/>
        <v>6</v>
      </c>
      <c r="AS46" s="137">
        <f t="shared" si="84"/>
        <v>375</v>
      </c>
      <c r="AT46" s="137">
        <f t="shared" si="84"/>
        <v>121</v>
      </c>
      <c r="AU46" s="137">
        <f t="shared" si="84"/>
        <v>2</v>
      </c>
      <c r="AV46" s="140">
        <f t="shared" si="84"/>
        <v>252</v>
      </c>
      <c r="AW46" s="141">
        <f t="shared" si="84"/>
        <v>405</v>
      </c>
      <c r="AX46" s="295">
        <f t="shared" si="84"/>
        <v>6</v>
      </c>
      <c r="AY46" s="137">
        <f t="shared" si="84"/>
        <v>399</v>
      </c>
      <c r="AZ46" s="137">
        <f t="shared" si="84"/>
        <v>129</v>
      </c>
      <c r="BA46" s="137">
        <f t="shared" si="84"/>
        <v>0</v>
      </c>
      <c r="BB46" s="140">
        <f t="shared" si="84"/>
        <v>270</v>
      </c>
      <c r="BC46" s="141">
        <f t="shared" si="84"/>
        <v>604</v>
      </c>
      <c r="BD46" s="295">
        <f t="shared" si="84"/>
        <v>0</v>
      </c>
      <c r="BE46" s="137">
        <f t="shared" si="84"/>
        <v>604</v>
      </c>
      <c r="BF46" s="137">
        <f t="shared" si="84"/>
        <v>80</v>
      </c>
      <c r="BG46" s="137">
        <f t="shared" si="84"/>
        <v>2</v>
      </c>
      <c r="BH46" s="140">
        <f t="shared" si="84"/>
        <v>522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</row>
    <row r="47" spans="1:72" s="101" customFormat="1" x14ac:dyDescent="0.2">
      <c r="A47" s="142" t="s">
        <v>23</v>
      </c>
      <c r="B47" s="497" t="s">
        <v>107</v>
      </c>
      <c r="C47" s="498"/>
      <c r="D47" s="498"/>
      <c r="E47" s="498"/>
      <c r="F47" s="498"/>
      <c r="G47" s="498"/>
      <c r="H47" s="498"/>
      <c r="I47" s="498"/>
      <c r="J47" s="499"/>
      <c r="K47" s="491"/>
      <c r="L47" s="492"/>
      <c r="M47" s="492"/>
      <c r="N47" s="492"/>
      <c r="O47" s="492"/>
      <c r="P47" s="493"/>
      <c r="Q47" s="143">
        <f>SUM(Q49:Q56)</f>
        <v>361</v>
      </c>
      <c r="R47" s="143">
        <f>SUM(R49:R56)</f>
        <v>36</v>
      </c>
      <c r="S47" s="143">
        <f t="shared" ref="S47:BH47" si="85">SUM(S49:S56)</f>
        <v>12</v>
      </c>
      <c r="T47" s="143">
        <f t="shared" si="85"/>
        <v>349</v>
      </c>
      <c r="U47" s="143">
        <f t="shared" si="85"/>
        <v>111</v>
      </c>
      <c r="V47" s="143">
        <f t="shared" si="85"/>
        <v>234</v>
      </c>
      <c r="W47" s="143">
        <f t="shared" si="85"/>
        <v>4</v>
      </c>
      <c r="X47" s="144">
        <f t="shared" si="85"/>
        <v>0</v>
      </c>
      <c r="Y47" s="145">
        <f t="shared" si="85"/>
        <v>136</v>
      </c>
      <c r="Z47" s="296">
        <f t="shared" si="85"/>
        <v>6</v>
      </c>
      <c r="AA47" s="143">
        <f t="shared" si="85"/>
        <v>130</v>
      </c>
      <c r="AB47" s="143">
        <f t="shared" si="85"/>
        <v>130</v>
      </c>
      <c r="AC47" s="143">
        <f t="shared" si="85"/>
        <v>0</v>
      </c>
      <c r="AD47" s="146">
        <f t="shared" si="85"/>
        <v>0</v>
      </c>
      <c r="AE47" s="147">
        <f t="shared" si="85"/>
        <v>68</v>
      </c>
      <c r="AF47" s="296">
        <f t="shared" si="85"/>
        <v>2</v>
      </c>
      <c r="AG47" s="143">
        <f t="shared" si="85"/>
        <v>66</v>
      </c>
      <c r="AH47" s="143">
        <f t="shared" si="85"/>
        <v>62</v>
      </c>
      <c r="AI47" s="143">
        <f t="shared" si="85"/>
        <v>4</v>
      </c>
      <c r="AJ47" s="146">
        <f t="shared" si="85"/>
        <v>0</v>
      </c>
      <c r="AK47" s="147">
        <f t="shared" si="85"/>
        <v>0</v>
      </c>
      <c r="AL47" s="296">
        <f t="shared" si="85"/>
        <v>0</v>
      </c>
      <c r="AM47" s="143">
        <f t="shared" si="85"/>
        <v>0</v>
      </c>
      <c r="AN47" s="143">
        <f t="shared" si="85"/>
        <v>0</v>
      </c>
      <c r="AO47" s="143">
        <f t="shared" si="85"/>
        <v>0</v>
      </c>
      <c r="AP47" s="146">
        <f t="shared" si="85"/>
        <v>0</v>
      </c>
      <c r="AQ47" s="147">
        <f t="shared" si="85"/>
        <v>71</v>
      </c>
      <c r="AR47" s="296">
        <f t="shared" si="85"/>
        <v>2</v>
      </c>
      <c r="AS47" s="143">
        <f t="shared" si="85"/>
        <v>69</v>
      </c>
      <c r="AT47" s="143">
        <f t="shared" si="85"/>
        <v>69</v>
      </c>
      <c r="AU47" s="143">
        <f t="shared" si="85"/>
        <v>0</v>
      </c>
      <c r="AV47" s="146">
        <f t="shared" si="85"/>
        <v>0</v>
      </c>
      <c r="AW47" s="147">
        <f t="shared" si="85"/>
        <v>45</v>
      </c>
      <c r="AX47" s="296">
        <f t="shared" si="85"/>
        <v>2</v>
      </c>
      <c r="AY47" s="143">
        <f t="shared" si="85"/>
        <v>43</v>
      </c>
      <c r="AZ47" s="143">
        <f t="shared" si="85"/>
        <v>43</v>
      </c>
      <c r="BA47" s="143">
        <f t="shared" si="85"/>
        <v>0</v>
      </c>
      <c r="BB47" s="146">
        <f t="shared" si="85"/>
        <v>0</v>
      </c>
      <c r="BC47" s="147">
        <f t="shared" si="85"/>
        <v>41</v>
      </c>
      <c r="BD47" s="296">
        <f t="shared" si="85"/>
        <v>0</v>
      </c>
      <c r="BE47" s="143">
        <f t="shared" si="85"/>
        <v>41</v>
      </c>
      <c r="BF47" s="143">
        <f t="shared" si="85"/>
        <v>41</v>
      </c>
      <c r="BG47" s="143">
        <f t="shared" si="85"/>
        <v>0</v>
      </c>
      <c r="BH47" s="146">
        <f t="shared" si="85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</row>
    <row r="48" spans="1:72" s="101" customFormat="1" x14ac:dyDescent="0.2">
      <c r="A48" s="142"/>
      <c r="B48" s="102" t="s">
        <v>6</v>
      </c>
      <c r="C48" s="148"/>
      <c r="D48" s="148"/>
      <c r="E48" s="148"/>
      <c r="F48" s="148"/>
      <c r="G48" s="148"/>
      <c r="H48" s="148"/>
      <c r="I48" s="148"/>
      <c r="J48" s="149"/>
      <c r="K48" s="150"/>
      <c r="L48" s="151"/>
      <c r="M48" s="151"/>
      <c r="N48" s="151"/>
      <c r="O48" s="151"/>
      <c r="P48" s="152"/>
      <c r="Q48" s="143"/>
      <c r="R48" s="143">
        <v>36</v>
      </c>
      <c r="S48" s="143"/>
      <c r="T48" s="143"/>
      <c r="U48" s="144"/>
      <c r="V48" s="144"/>
      <c r="W48" s="144"/>
      <c r="X48" s="144"/>
      <c r="Y48" s="153"/>
      <c r="Z48" s="297"/>
      <c r="AA48" s="143"/>
      <c r="AB48" s="143"/>
      <c r="AC48" s="143"/>
      <c r="AD48" s="146"/>
      <c r="AE48" s="154"/>
      <c r="AF48" s="297"/>
      <c r="AG48" s="143"/>
      <c r="AH48" s="143"/>
      <c r="AI48" s="143"/>
      <c r="AJ48" s="146"/>
      <c r="AK48" s="154"/>
      <c r="AL48" s="297"/>
      <c r="AM48" s="143"/>
      <c r="AN48" s="143"/>
      <c r="AO48" s="143"/>
      <c r="AP48" s="146"/>
      <c r="AQ48" s="154"/>
      <c r="AR48" s="297"/>
      <c r="AS48" s="143"/>
      <c r="AT48" s="143"/>
      <c r="AU48" s="143"/>
      <c r="AV48" s="146"/>
      <c r="AW48" s="154"/>
      <c r="AX48" s="297"/>
      <c r="AY48" s="143"/>
      <c r="AZ48" s="143"/>
      <c r="BA48" s="143"/>
      <c r="BB48" s="146"/>
      <c r="BC48" s="154"/>
      <c r="BD48" s="297"/>
      <c r="BE48" s="143"/>
      <c r="BF48" s="143"/>
      <c r="BG48" s="143"/>
      <c r="BH48" s="1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</row>
    <row r="49" spans="1:72" x14ac:dyDescent="0.2">
      <c r="A49" s="125" t="s">
        <v>146</v>
      </c>
      <c r="B49" s="487" t="s">
        <v>144</v>
      </c>
      <c r="C49" s="488"/>
      <c r="D49" s="488"/>
      <c r="E49" s="488"/>
      <c r="F49" s="488"/>
      <c r="G49" s="488"/>
      <c r="H49" s="488"/>
      <c r="I49" s="488"/>
      <c r="J49" s="489"/>
      <c r="K49" s="132" t="s">
        <v>141</v>
      </c>
      <c r="L49" s="155"/>
      <c r="M49" s="155"/>
      <c r="N49" s="155"/>
      <c r="O49" s="155"/>
      <c r="P49" s="155"/>
      <c r="Q49" s="117">
        <f>S49+T49+X49</f>
        <v>51</v>
      </c>
      <c r="R49" s="118"/>
      <c r="S49" s="127">
        <f t="shared" ref="S49" si="86">Z49+AF49+AL49+AR49+AX49+BD49</f>
        <v>2</v>
      </c>
      <c r="T49" s="128">
        <f t="shared" ref="T49" si="87">AB49+AH49+AN49+AT49+AZ49+BF49+W49</f>
        <v>49</v>
      </c>
      <c r="U49" s="129">
        <f t="shared" ref="U49" si="88">T49-V49-W49</f>
        <v>13</v>
      </c>
      <c r="V49" s="129">
        <v>36</v>
      </c>
      <c r="W49" s="129">
        <f t="shared" ref="W49:W56" si="89">AC49+AI49+AO49+AU49+BA49+BG49</f>
        <v>0</v>
      </c>
      <c r="X49" s="129"/>
      <c r="Y49" s="85">
        <f t="shared" ref="Y49" si="90">Z49+AA49</f>
        <v>51</v>
      </c>
      <c r="Z49" s="293">
        <v>2</v>
      </c>
      <c r="AA49" s="128">
        <f t="shared" ref="AA49" si="91">AB49+AC49+AD49</f>
        <v>49</v>
      </c>
      <c r="AB49" s="128">
        <v>49</v>
      </c>
      <c r="AC49" s="128"/>
      <c r="AD49" s="128"/>
      <c r="AE49" s="85">
        <f t="shared" ref="AE49" si="92">AF49+AG49</f>
        <v>0</v>
      </c>
      <c r="AF49" s="293"/>
      <c r="AG49" s="128">
        <f t="shared" ref="AG49" si="93">AH49+AI49+AJ49</f>
        <v>0</v>
      </c>
      <c r="AH49" s="128"/>
      <c r="AI49" s="128"/>
      <c r="AJ49" s="128"/>
      <c r="AK49" s="335">
        <f t="shared" ref="AK49" si="94">AL49+AM49</f>
        <v>0</v>
      </c>
      <c r="AL49" s="334"/>
      <c r="AM49" s="128">
        <f t="shared" ref="AM49" si="95">AN49+AO49+AP49</f>
        <v>0</v>
      </c>
      <c r="AN49" s="128"/>
      <c r="AO49" s="128"/>
      <c r="AP49" s="128"/>
      <c r="AQ49" s="85">
        <f t="shared" ref="AQ49" si="96">AR49+AS49</f>
        <v>0</v>
      </c>
      <c r="AR49" s="293"/>
      <c r="AS49" s="128">
        <f t="shared" ref="AS49" si="97">AT49+AU49+AV49</f>
        <v>0</v>
      </c>
      <c r="AT49" s="128"/>
      <c r="AU49" s="128"/>
      <c r="AV49" s="128"/>
      <c r="AW49" s="85">
        <f t="shared" ref="AW49" si="98">AX49+AY49</f>
        <v>0</v>
      </c>
      <c r="AX49" s="293"/>
      <c r="AY49" s="128">
        <f t="shared" ref="AY49" si="99">AZ49+BA49+BB49</f>
        <v>0</v>
      </c>
      <c r="AZ49" s="128"/>
      <c r="BA49" s="128"/>
      <c r="BB49" s="128"/>
      <c r="BC49" s="85">
        <f t="shared" ref="BC49" si="100">BD49+BE49</f>
        <v>0</v>
      </c>
      <c r="BD49" s="293"/>
      <c r="BE49" s="128">
        <f t="shared" ref="BE49" si="101">BF49+BG49+BH49</f>
        <v>0</v>
      </c>
      <c r="BF49" s="128"/>
      <c r="BG49" s="128"/>
      <c r="BH49" s="13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</row>
    <row r="50" spans="1:72" x14ac:dyDescent="0.2">
      <c r="A50" s="125" t="s">
        <v>147</v>
      </c>
      <c r="B50" s="487" t="s">
        <v>217</v>
      </c>
      <c r="C50" s="488"/>
      <c r="D50" s="488"/>
      <c r="E50" s="488"/>
      <c r="F50" s="488"/>
      <c r="G50" s="488"/>
      <c r="H50" s="488"/>
      <c r="I50" s="488"/>
      <c r="J50" s="489"/>
      <c r="K50" s="133"/>
      <c r="L50" s="155" t="s">
        <v>140</v>
      </c>
      <c r="M50" s="155"/>
      <c r="N50" s="155"/>
      <c r="O50" s="155"/>
      <c r="P50" s="155"/>
      <c r="Q50" s="117">
        <f t="shared" ref="Q50:Q56" si="102">S50+T50+X50</f>
        <v>51</v>
      </c>
      <c r="R50" s="118">
        <v>18</v>
      </c>
      <c r="S50" s="127">
        <f t="shared" ref="S50:S56" si="103">Z50+AF50+AL50+AR50+AX50+BD50</f>
        <v>2</v>
      </c>
      <c r="T50" s="128">
        <f t="shared" ref="T50:T56" si="104">AB50+AH50+AN50+AT50+AZ50+BF50+W50</f>
        <v>49</v>
      </c>
      <c r="U50" s="129">
        <f t="shared" ref="U50:U56" si="105">T50-V50-W50</f>
        <v>18</v>
      </c>
      <c r="V50" s="129">
        <v>29</v>
      </c>
      <c r="W50" s="129">
        <f t="shared" si="89"/>
        <v>2</v>
      </c>
      <c r="X50" s="129"/>
      <c r="Y50" s="85">
        <f t="shared" ref="Y50:Y56" si="106">Z50+AA50</f>
        <v>34</v>
      </c>
      <c r="Z50" s="293">
        <v>2</v>
      </c>
      <c r="AA50" s="128">
        <f t="shared" ref="AA50:AA56" si="107">AB50+AC50+AD50</f>
        <v>32</v>
      </c>
      <c r="AB50" s="128">
        <v>32</v>
      </c>
      <c r="AC50" s="128"/>
      <c r="AD50" s="128"/>
      <c r="AE50" s="85">
        <f t="shared" ref="AE50:AE56" si="108">AF50+AG50</f>
        <v>17</v>
      </c>
      <c r="AF50" s="293"/>
      <c r="AG50" s="128">
        <f t="shared" ref="AG50:AG56" si="109">AH50+AI50+AJ50</f>
        <v>17</v>
      </c>
      <c r="AH50" s="128">
        <v>15</v>
      </c>
      <c r="AI50" s="128">
        <v>2</v>
      </c>
      <c r="AJ50" s="128"/>
      <c r="AK50" s="335">
        <f t="shared" ref="AK50:AK56" si="110">AL50+AM50</f>
        <v>0</v>
      </c>
      <c r="AL50" s="334"/>
      <c r="AM50" s="128">
        <f t="shared" ref="AM50:AM56" si="111">AN50+AO50+AP50</f>
        <v>0</v>
      </c>
      <c r="AN50" s="128"/>
      <c r="AO50" s="128"/>
      <c r="AP50" s="128"/>
      <c r="AQ50" s="85">
        <f t="shared" ref="AQ50:AQ56" si="112">AR50+AS50</f>
        <v>0</v>
      </c>
      <c r="AR50" s="293"/>
      <c r="AS50" s="128">
        <f t="shared" ref="AS50:AS56" si="113">AT50+AU50+AV50</f>
        <v>0</v>
      </c>
      <c r="AT50" s="128"/>
      <c r="AU50" s="128"/>
      <c r="AV50" s="128"/>
      <c r="AW50" s="85">
        <f t="shared" ref="AW50:AW56" si="114">AX50+AY50</f>
        <v>0</v>
      </c>
      <c r="AX50" s="293"/>
      <c r="AY50" s="128">
        <f t="shared" ref="AY50:AY56" si="115">AZ50+BA50+BB50</f>
        <v>0</v>
      </c>
      <c r="AZ50" s="128"/>
      <c r="BA50" s="128"/>
      <c r="BB50" s="128"/>
      <c r="BC50" s="85">
        <f t="shared" ref="BC50:BC56" si="116">BD50+BE50</f>
        <v>0</v>
      </c>
      <c r="BD50" s="293"/>
      <c r="BE50" s="128">
        <f t="shared" ref="BE50:BE56" si="117">BF50+BG50+BH50</f>
        <v>0</v>
      </c>
      <c r="BF50" s="128"/>
      <c r="BG50" s="128"/>
      <c r="BH50" s="13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</row>
    <row r="51" spans="1:72" x14ac:dyDescent="0.2">
      <c r="A51" s="125" t="s">
        <v>148</v>
      </c>
      <c r="B51" s="487" t="s">
        <v>145</v>
      </c>
      <c r="C51" s="488"/>
      <c r="D51" s="488"/>
      <c r="E51" s="488"/>
      <c r="F51" s="488"/>
      <c r="G51" s="488"/>
      <c r="H51" s="488"/>
      <c r="I51" s="488"/>
      <c r="J51" s="489"/>
      <c r="K51" s="133"/>
      <c r="L51" s="155"/>
      <c r="M51" s="155"/>
      <c r="N51" s="155"/>
      <c r="O51" s="155"/>
      <c r="P51" s="155" t="s">
        <v>141</v>
      </c>
      <c r="Q51" s="117">
        <f t="shared" si="102"/>
        <v>38</v>
      </c>
      <c r="R51" s="118"/>
      <c r="S51" s="127">
        <f t="shared" si="103"/>
        <v>2</v>
      </c>
      <c r="T51" s="128">
        <f t="shared" si="104"/>
        <v>36</v>
      </c>
      <c r="U51" s="129">
        <f t="shared" si="105"/>
        <v>0</v>
      </c>
      <c r="V51" s="129">
        <v>36</v>
      </c>
      <c r="W51" s="129">
        <f t="shared" si="89"/>
        <v>0</v>
      </c>
      <c r="X51" s="129"/>
      <c r="Y51" s="85">
        <f t="shared" si="106"/>
        <v>0</v>
      </c>
      <c r="Z51" s="293"/>
      <c r="AA51" s="128">
        <f t="shared" si="107"/>
        <v>0</v>
      </c>
      <c r="AB51" s="128"/>
      <c r="AC51" s="128"/>
      <c r="AD51" s="128"/>
      <c r="AE51" s="85">
        <f t="shared" si="108"/>
        <v>0</v>
      </c>
      <c r="AF51" s="293"/>
      <c r="AG51" s="128">
        <f t="shared" si="109"/>
        <v>0</v>
      </c>
      <c r="AH51" s="128"/>
      <c r="AI51" s="128"/>
      <c r="AJ51" s="128"/>
      <c r="AK51" s="335">
        <f t="shared" si="110"/>
        <v>0</v>
      </c>
      <c r="AL51" s="334"/>
      <c r="AM51" s="128">
        <f t="shared" si="111"/>
        <v>0</v>
      </c>
      <c r="AN51" s="128"/>
      <c r="AO51" s="128"/>
      <c r="AP51" s="128"/>
      <c r="AQ51" s="85">
        <f t="shared" si="112"/>
        <v>0</v>
      </c>
      <c r="AR51" s="293"/>
      <c r="AS51" s="128">
        <f t="shared" si="113"/>
        <v>0</v>
      </c>
      <c r="AT51" s="128"/>
      <c r="AU51" s="128"/>
      <c r="AV51" s="128"/>
      <c r="AW51" s="85">
        <f t="shared" si="114"/>
        <v>18</v>
      </c>
      <c r="AX51" s="293">
        <v>2</v>
      </c>
      <c r="AY51" s="128">
        <f t="shared" si="115"/>
        <v>16</v>
      </c>
      <c r="AZ51" s="128">
        <v>16</v>
      </c>
      <c r="BA51" s="128"/>
      <c r="BB51" s="128"/>
      <c r="BC51" s="85">
        <f t="shared" si="116"/>
        <v>20</v>
      </c>
      <c r="BD51" s="293"/>
      <c r="BE51" s="128">
        <f t="shared" si="117"/>
        <v>20</v>
      </c>
      <c r="BF51" s="128">
        <v>20</v>
      </c>
      <c r="BG51" s="128"/>
      <c r="BH51" s="13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</row>
    <row r="52" spans="1:72" x14ac:dyDescent="0.2">
      <c r="A52" s="125" t="s">
        <v>149</v>
      </c>
      <c r="B52" s="487" t="s">
        <v>24</v>
      </c>
      <c r="C52" s="488"/>
      <c r="D52" s="488"/>
      <c r="E52" s="488"/>
      <c r="F52" s="488"/>
      <c r="G52" s="488"/>
      <c r="H52" s="488"/>
      <c r="I52" s="488"/>
      <c r="J52" s="489"/>
      <c r="K52" s="134"/>
      <c r="L52" s="155"/>
      <c r="M52" s="155"/>
      <c r="N52" s="385" t="s">
        <v>141</v>
      </c>
      <c r="O52" s="126"/>
      <c r="P52" s="155"/>
      <c r="Q52" s="117">
        <f t="shared" si="102"/>
        <v>36</v>
      </c>
      <c r="R52" s="118"/>
      <c r="S52" s="127">
        <f t="shared" si="103"/>
        <v>2</v>
      </c>
      <c r="T52" s="128">
        <f t="shared" si="104"/>
        <v>34</v>
      </c>
      <c r="U52" s="129">
        <f t="shared" si="105"/>
        <v>26</v>
      </c>
      <c r="V52" s="129">
        <v>8</v>
      </c>
      <c r="W52" s="129">
        <f t="shared" si="89"/>
        <v>0</v>
      </c>
      <c r="X52" s="129"/>
      <c r="Y52" s="85">
        <f t="shared" si="106"/>
        <v>0</v>
      </c>
      <c r="Z52" s="293"/>
      <c r="AA52" s="128">
        <f t="shared" si="107"/>
        <v>0</v>
      </c>
      <c r="AB52" s="128"/>
      <c r="AC52" s="128"/>
      <c r="AD52" s="128"/>
      <c r="AE52" s="85">
        <f t="shared" si="108"/>
        <v>0</v>
      </c>
      <c r="AF52" s="293"/>
      <c r="AG52" s="128">
        <f t="shared" si="109"/>
        <v>0</v>
      </c>
      <c r="AH52" s="128"/>
      <c r="AI52" s="128"/>
      <c r="AJ52" s="128"/>
      <c r="AK52" s="335">
        <f t="shared" si="110"/>
        <v>0</v>
      </c>
      <c r="AL52" s="334"/>
      <c r="AM52" s="128">
        <f t="shared" si="111"/>
        <v>0</v>
      </c>
      <c r="AN52" s="128"/>
      <c r="AO52" s="128"/>
      <c r="AP52" s="128"/>
      <c r="AQ52" s="85">
        <f t="shared" si="112"/>
        <v>36</v>
      </c>
      <c r="AR52" s="293">
        <v>2</v>
      </c>
      <c r="AS52" s="128">
        <v>34</v>
      </c>
      <c r="AT52" s="128">
        <v>34</v>
      </c>
      <c r="AU52" s="128"/>
      <c r="AV52" s="128"/>
      <c r="AW52" s="85">
        <f t="shared" si="114"/>
        <v>0</v>
      </c>
      <c r="AX52" s="293"/>
      <c r="AY52" s="128">
        <f t="shared" si="115"/>
        <v>0</v>
      </c>
      <c r="AZ52" s="128"/>
      <c r="BA52" s="128"/>
      <c r="BB52" s="128"/>
      <c r="BC52" s="85">
        <f t="shared" si="116"/>
        <v>0</v>
      </c>
      <c r="BD52" s="293"/>
      <c r="BE52" s="128">
        <f t="shared" si="117"/>
        <v>0</v>
      </c>
      <c r="BF52" s="128"/>
      <c r="BG52" s="128"/>
      <c r="BH52" s="13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</row>
    <row r="53" spans="1:72" x14ac:dyDescent="0.2">
      <c r="A53" s="125" t="s">
        <v>318</v>
      </c>
      <c r="B53" s="319" t="s">
        <v>319</v>
      </c>
      <c r="C53" s="320"/>
      <c r="D53" s="320"/>
      <c r="E53" s="320"/>
      <c r="F53" s="320"/>
      <c r="G53" s="320"/>
      <c r="H53" s="320"/>
      <c r="I53" s="320"/>
      <c r="J53" s="321"/>
      <c r="K53" s="134"/>
      <c r="L53" s="155"/>
      <c r="M53" s="155"/>
      <c r="N53" s="386"/>
      <c r="O53" s="126"/>
      <c r="P53" s="155"/>
      <c r="Q53" s="117">
        <f t="shared" si="102"/>
        <v>35</v>
      </c>
      <c r="R53" s="118"/>
      <c r="S53" s="127">
        <f t="shared" ref="S53" si="118">Z53+AF53+AL53+AR53+AX53+BD53</f>
        <v>0</v>
      </c>
      <c r="T53" s="316">
        <f t="shared" ref="T53" si="119">AB53+AH53+AN53+AT53+AZ53+BF53+W53</f>
        <v>35</v>
      </c>
      <c r="U53" s="318">
        <f t="shared" ref="U53" si="120">T53-V53-W53</f>
        <v>0</v>
      </c>
      <c r="V53" s="318">
        <v>35</v>
      </c>
      <c r="W53" s="318">
        <f t="shared" ref="W53" si="121">AC53+AI53+AO53+AU53+BA53+BG53</f>
        <v>0</v>
      </c>
      <c r="X53" s="318"/>
      <c r="Y53" s="85"/>
      <c r="Z53" s="293"/>
      <c r="AA53" s="316"/>
      <c r="AB53" s="316"/>
      <c r="AC53" s="316"/>
      <c r="AD53" s="316"/>
      <c r="AE53" s="85"/>
      <c r="AF53" s="293"/>
      <c r="AG53" s="316"/>
      <c r="AH53" s="316"/>
      <c r="AI53" s="316"/>
      <c r="AJ53" s="316"/>
      <c r="AK53" s="335"/>
      <c r="AL53" s="334"/>
      <c r="AM53" s="316"/>
      <c r="AN53" s="316"/>
      <c r="AO53" s="316"/>
      <c r="AP53" s="316"/>
      <c r="AQ53" s="85">
        <f t="shared" si="112"/>
        <v>35</v>
      </c>
      <c r="AR53" s="293"/>
      <c r="AS53" s="316">
        <v>35</v>
      </c>
      <c r="AT53" s="316">
        <v>35</v>
      </c>
      <c r="AU53" s="316"/>
      <c r="AV53" s="316"/>
      <c r="AW53" s="85"/>
      <c r="AX53" s="293"/>
      <c r="AY53" s="316"/>
      <c r="AZ53" s="316"/>
      <c r="BA53" s="316"/>
      <c r="BB53" s="316"/>
      <c r="BC53" s="85"/>
      <c r="BD53" s="293"/>
      <c r="BE53" s="316"/>
      <c r="BF53" s="316"/>
      <c r="BG53" s="316"/>
      <c r="BH53" s="317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</row>
    <row r="54" spans="1:72" x14ac:dyDescent="0.2">
      <c r="A54" s="125" t="s">
        <v>150</v>
      </c>
      <c r="B54" s="500" t="s">
        <v>21</v>
      </c>
      <c r="C54" s="501"/>
      <c r="D54" s="501"/>
      <c r="E54" s="501"/>
      <c r="F54" s="501"/>
      <c r="G54" s="501"/>
      <c r="H54" s="501"/>
      <c r="I54" s="501"/>
      <c r="J54" s="502"/>
      <c r="K54" s="155"/>
      <c r="L54" s="155"/>
      <c r="M54" s="155"/>
      <c r="N54" s="155"/>
      <c r="O54" s="155" t="s">
        <v>142</v>
      </c>
      <c r="P54" s="155" t="s">
        <v>141</v>
      </c>
      <c r="Q54" s="117">
        <f t="shared" si="102"/>
        <v>48</v>
      </c>
      <c r="R54" s="118"/>
      <c r="S54" s="127">
        <f t="shared" si="103"/>
        <v>0</v>
      </c>
      <c r="T54" s="128">
        <f t="shared" si="104"/>
        <v>48</v>
      </c>
      <c r="U54" s="129">
        <f t="shared" si="105"/>
        <v>4</v>
      </c>
      <c r="V54" s="129">
        <v>44</v>
      </c>
      <c r="W54" s="129">
        <f t="shared" si="89"/>
        <v>0</v>
      </c>
      <c r="X54" s="129"/>
      <c r="Y54" s="85">
        <f t="shared" si="106"/>
        <v>0</v>
      </c>
      <c r="Z54" s="293"/>
      <c r="AA54" s="128">
        <f t="shared" si="107"/>
        <v>0</v>
      </c>
      <c r="AB54" s="128"/>
      <c r="AC54" s="128"/>
      <c r="AD54" s="128"/>
      <c r="AE54" s="85">
        <f t="shared" si="108"/>
        <v>0</v>
      </c>
      <c r="AF54" s="293"/>
      <c r="AG54" s="128">
        <f t="shared" si="109"/>
        <v>0</v>
      </c>
      <c r="AH54" s="128"/>
      <c r="AI54" s="128"/>
      <c r="AJ54" s="128"/>
      <c r="AK54" s="335">
        <f t="shared" si="110"/>
        <v>0</v>
      </c>
      <c r="AL54" s="334"/>
      <c r="AM54" s="128">
        <f t="shared" si="111"/>
        <v>0</v>
      </c>
      <c r="AN54" s="128"/>
      <c r="AO54" s="128"/>
      <c r="AP54" s="128"/>
      <c r="AQ54" s="85">
        <f t="shared" si="112"/>
        <v>0</v>
      </c>
      <c r="AR54" s="293"/>
      <c r="AS54" s="128">
        <f t="shared" si="113"/>
        <v>0</v>
      </c>
      <c r="AT54" s="128"/>
      <c r="AU54" s="128"/>
      <c r="AV54" s="128"/>
      <c r="AW54" s="85">
        <f t="shared" si="114"/>
        <v>27</v>
      </c>
      <c r="AX54" s="293"/>
      <c r="AY54" s="128">
        <f t="shared" si="115"/>
        <v>27</v>
      </c>
      <c r="AZ54" s="128">
        <v>27</v>
      </c>
      <c r="BA54" s="128"/>
      <c r="BB54" s="128"/>
      <c r="BC54" s="85">
        <f t="shared" si="116"/>
        <v>21</v>
      </c>
      <c r="BD54" s="293"/>
      <c r="BE54" s="128">
        <f t="shared" si="117"/>
        <v>21</v>
      </c>
      <c r="BF54" s="128">
        <v>21</v>
      </c>
      <c r="BG54" s="128"/>
      <c r="BH54" s="131"/>
    </row>
    <row r="55" spans="1:72" x14ac:dyDescent="0.2">
      <c r="A55" s="125" t="s">
        <v>151</v>
      </c>
      <c r="B55" s="482" t="s">
        <v>153</v>
      </c>
      <c r="C55" s="483"/>
      <c r="D55" s="483"/>
      <c r="E55" s="483"/>
      <c r="F55" s="483"/>
      <c r="G55" s="483"/>
      <c r="H55" s="483"/>
      <c r="I55" s="483"/>
      <c r="J55" s="484"/>
      <c r="K55" s="133"/>
      <c r="L55" s="155" t="s">
        <v>141</v>
      </c>
      <c r="M55" s="155"/>
      <c r="N55" s="155"/>
      <c r="O55" s="155"/>
      <c r="P55" s="155"/>
      <c r="Q55" s="117">
        <f t="shared" si="102"/>
        <v>51</v>
      </c>
      <c r="R55" s="118"/>
      <c r="S55" s="127">
        <f t="shared" si="103"/>
        <v>2</v>
      </c>
      <c r="T55" s="128">
        <f t="shared" si="104"/>
        <v>49</v>
      </c>
      <c r="U55" s="129">
        <f t="shared" si="105"/>
        <v>31</v>
      </c>
      <c r="V55" s="129">
        <v>18</v>
      </c>
      <c r="W55" s="129">
        <f t="shared" si="89"/>
        <v>0</v>
      </c>
      <c r="X55" s="129"/>
      <c r="Y55" s="85">
        <f t="shared" si="106"/>
        <v>17</v>
      </c>
      <c r="Z55" s="293"/>
      <c r="AA55" s="128">
        <f t="shared" si="107"/>
        <v>17</v>
      </c>
      <c r="AB55" s="128">
        <v>17</v>
      </c>
      <c r="AC55" s="128"/>
      <c r="AD55" s="128"/>
      <c r="AE55" s="85">
        <f t="shared" si="108"/>
        <v>34</v>
      </c>
      <c r="AF55" s="293">
        <v>2</v>
      </c>
      <c r="AG55" s="128">
        <f t="shared" si="109"/>
        <v>32</v>
      </c>
      <c r="AH55" s="128">
        <v>32</v>
      </c>
      <c r="AI55" s="128"/>
      <c r="AJ55" s="128"/>
      <c r="AK55" s="335">
        <f t="shared" si="110"/>
        <v>0</v>
      </c>
      <c r="AL55" s="334"/>
      <c r="AM55" s="128">
        <f t="shared" si="111"/>
        <v>0</v>
      </c>
      <c r="AN55" s="128"/>
      <c r="AO55" s="128"/>
      <c r="AP55" s="128"/>
      <c r="AQ55" s="85">
        <f t="shared" si="112"/>
        <v>0</v>
      </c>
      <c r="AR55" s="293"/>
      <c r="AS55" s="128">
        <f t="shared" si="113"/>
        <v>0</v>
      </c>
      <c r="AT55" s="128"/>
      <c r="AU55" s="128"/>
      <c r="AV55" s="128"/>
      <c r="AW55" s="85">
        <f t="shared" si="114"/>
        <v>0</v>
      </c>
      <c r="AX55" s="293"/>
      <c r="AY55" s="128">
        <f t="shared" si="115"/>
        <v>0</v>
      </c>
      <c r="AZ55" s="128"/>
      <c r="BA55" s="128"/>
      <c r="BB55" s="128"/>
      <c r="BC55" s="85">
        <f t="shared" si="116"/>
        <v>0</v>
      </c>
      <c r="BD55" s="293"/>
      <c r="BE55" s="128">
        <f t="shared" si="117"/>
        <v>0</v>
      </c>
      <c r="BF55" s="128"/>
      <c r="BG55" s="128"/>
      <c r="BH55" s="13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</row>
    <row r="56" spans="1:72" ht="13.5" thickBot="1" x14ac:dyDescent="0.25">
      <c r="A56" s="156" t="s">
        <v>152</v>
      </c>
      <c r="B56" s="494" t="s">
        <v>154</v>
      </c>
      <c r="C56" s="495"/>
      <c r="D56" s="495"/>
      <c r="E56" s="495"/>
      <c r="F56" s="495"/>
      <c r="G56" s="495"/>
      <c r="H56" s="495"/>
      <c r="I56" s="495"/>
      <c r="J56" s="496"/>
      <c r="K56" s="157"/>
      <c r="L56" s="158" t="s">
        <v>140</v>
      </c>
      <c r="M56" s="158"/>
      <c r="N56" s="158"/>
      <c r="O56" s="158"/>
      <c r="P56" s="158"/>
      <c r="Q56" s="159">
        <f t="shared" si="102"/>
        <v>51</v>
      </c>
      <c r="R56" s="160">
        <v>18</v>
      </c>
      <c r="S56" s="161">
        <f t="shared" si="103"/>
        <v>2</v>
      </c>
      <c r="T56" s="162">
        <f t="shared" si="104"/>
        <v>49</v>
      </c>
      <c r="U56" s="163">
        <f t="shared" si="105"/>
        <v>19</v>
      </c>
      <c r="V56" s="163">
        <v>28</v>
      </c>
      <c r="W56" s="163">
        <f t="shared" si="89"/>
        <v>2</v>
      </c>
      <c r="X56" s="163"/>
      <c r="Y56" s="164">
        <f t="shared" si="106"/>
        <v>34</v>
      </c>
      <c r="Z56" s="298">
        <v>2</v>
      </c>
      <c r="AA56" s="162">
        <f t="shared" si="107"/>
        <v>32</v>
      </c>
      <c r="AB56" s="162">
        <v>32</v>
      </c>
      <c r="AC56" s="162"/>
      <c r="AD56" s="162"/>
      <c r="AE56" s="164">
        <f t="shared" si="108"/>
        <v>17</v>
      </c>
      <c r="AF56" s="298"/>
      <c r="AG56" s="162">
        <f t="shared" si="109"/>
        <v>17</v>
      </c>
      <c r="AH56" s="162">
        <v>15</v>
      </c>
      <c r="AI56" s="162">
        <v>2</v>
      </c>
      <c r="AJ56" s="162"/>
      <c r="AK56" s="336">
        <f t="shared" si="110"/>
        <v>0</v>
      </c>
      <c r="AL56" s="337"/>
      <c r="AM56" s="162">
        <f t="shared" si="111"/>
        <v>0</v>
      </c>
      <c r="AN56" s="162"/>
      <c r="AO56" s="162"/>
      <c r="AP56" s="162"/>
      <c r="AQ56" s="164">
        <f t="shared" si="112"/>
        <v>0</v>
      </c>
      <c r="AR56" s="298"/>
      <c r="AS56" s="162">
        <f t="shared" si="113"/>
        <v>0</v>
      </c>
      <c r="AT56" s="162"/>
      <c r="AU56" s="162"/>
      <c r="AV56" s="162"/>
      <c r="AW56" s="164">
        <f t="shared" si="114"/>
        <v>0</v>
      </c>
      <c r="AX56" s="298"/>
      <c r="AY56" s="162">
        <f t="shared" si="115"/>
        <v>0</v>
      </c>
      <c r="AZ56" s="162"/>
      <c r="BA56" s="162"/>
      <c r="BB56" s="162"/>
      <c r="BC56" s="164">
        <f t="shared" si="116"/>
        <v>0</v>
      </c>
      <c r="BD56" s="298"/>
      <c r="BE56" s="162">
        <f t="shared" si="117"/>
        <v>0</v>
      </c>
      <c r="BF56" s="162"/>
      <c r="BG56" s="162"/>
      <c r="BH56" s="166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</row>
    <row r="57" spans="1:72" s="101" customFormat="1" x14ac:dyDescent="0.2">
      <c r="A57" s="167" t="s">
        <v>25</v>
      </c>
      <c r="B57" s="503" t="s">
        <v>108</v>
      </c>
      <c r="C57" s="504"/>
      <c r="D57" s="504"/>
      <c r="E57" s="504"/>
      <c r="F57" s="504"/>
      <c r="G57" s="504"/>
      <c r="H57" s="504"/>
      <c r="I57" s="504"/>
      <c r="J57" s="505"/>
      <c r="K57" s="491"/>
      <c r="L57" s="492"/>
      <c r="M57" s="492"/>
      <c r="N57" s="492"/>
      <c r="O57" s="492"/>
      <c r="P57" s="493"/>
      <c r="Q57" s="168">
        <f>Q59</f>
        <v>1763</v>
      </c>
      <c r="R57" s="168">
        <f>R58</f>
        <v>36</v>
      </c>
      <c r="S57" s="168">
        <f t="shared" ref="S57:X57" si="122">S59</f>
        <v>12</v>
      </c>
      <c r="T57" s="168">
        <f t="shared" si="122"/>
        <v>311</v>
      </c>
      <c r="U57" s="168">
        <f t="shared" si="122"/>
        <v>149</v>
      </c>
      <c r="V57" s="168">
        <f t="shared" si="122"/>
        <v>158</v>
      </c>
      <c r="W57" s="168">
        <f t="shared" si="122"/>
        <v>4</v>
      </c>
      <c r="X57" s="169">
        <f t="shared" si="122"/>
        <v>1440</v>
      </c>
      <c r="Y57" s="170">
        <f t="shared" ref="Y57:BH57" si="123">Y59</f>
        <v>0</v>
      </c>
      <c r="Z57" s="299">
        <f t="shared" si="123"/>
        <v>0</v>
      </c>
      <c r="AA57" s="171">
        <f t="shared" si="123"/>
        <v>0</v>
      </c>
      <c r="AB57" s="171">
        <f t="shared" si="123"/>
        <v>0</v>
      </c>
      <c r="AC57" s="171">
        <f t="shared" si="123"/>
        <v>0</v>
      </c>
      <c r="AD57" s="172">
        <f t="shared" si="123"/>
        <v>0</v>
      </c>
      <c r="AE57" s="173">
        <f t="shared" si="123"/>
        <v>237</v>
      </c>
      <c r="AF57" s="299">
        <f t="shared" si="123"/>
        <v>4</v>
      </c>
      <c r="AG57" s="171">
        <f t="shared" si="123"/>
        <v>233</v>
      </c>
      <c r="AH57" s="171">
        <f t="shared" si="123"/>
        <v>53</v>
      </c>
      <c r="AI57" s="171">
        <f t="shared" si="123"/>
        <v>0</v>
      </c>
      <c r="AJ57" s="172">
        <f t="shared" si="123"/>
        <v>180</v>
      </c>
      <c r="AK57" s="173">
        <f t="shared" si="123"/>
        <v>293</v>
      </c>
      <c r="AL57" s="299">
        <f t="shared" si="123"/>
        <v>0</v>
      </c>
      <c r="AM57" s="171">
        <f t="shared" si="123"/>
        <v>293</v>
      </c>
      <c r="AN57" s="171">
        <f t="shared" si="123"/>
        <v>77</v>
      </c>
      <c r="AO57" s="171">
        <f t="shared" si="123"/>
        <v>0</v>
      </c>
      <c r="AP57" s="172">
        <f t="shared" si="123"/>
        <v>216</v>
      </c>
      <c r="AQ57" s="173">
        <f t="shared" si="123"/>
        <v>310</v>
      </c>
      <c r="AR57" s="299">
        <f t="shared" si="123"/>
        <v>4</v>
      </c>
      <c r="AS57" s="171">
        <f t="shared" si="123"/>
        <v>306</v>
      </c>
      <c r="AT57" s="171">
        <f t="shared" si="123"/>
        <v>52</v>
      </c>
      <c r="AU57" s="171">
        <f t="shared" si="123"/>
        <v>2</v>
      </c>
      <c r="AV57" s="172">
        <f t="shared" si="123"/>
        <v>252</v>
      </c>
      <c r="AW57" s="173">
        <f t="shared" si="123"/>
        <v>360</v>
      </c>
      <c r="AX57" s="299">
        <f t="shared" si="123"/>
        <v>4</v>
      </c>
      <c r="AY57" s="171">
        <f t="shared" si="123"/>
        <v>356</v>
      </c>
      <c r="AZ57" s="171">
        <f t="shared" si="123"/>
        <v>86</v>
      </c>
      <c r="BA57" s="171">
        <f t="shared" si="123"/>
        <v>0</v>
      </c>
      <c r="BB57" s="172">
        <f t="shared" si="123"/>
        <v>270</v>
      </c>
      <c r="BC57" s="173">
        <f t="shared" si="123"/>
        <v>563</v>
      </c>
      <c r="BD57" s="299">
        <f t="shared" si="123"/>
        <v>0</v>
      </c>
      <c r="BE57" s="171">
        <f t="shared" si="123"/>
        <v>563</v>
      </c>
      <c r="BF57" s="171">
        <f t="shared" si="123"/>
        <v>39</v>
      </c>
      <c r="BG57" s="171">
        <f t="shared" si="123"/>
        <v>2</v>
      </c>
      <c r="BH57" s="172">
        <f t="shared" si="123"/>
        <v>522</v>
      </c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</row>
    <row r="58" spans="1:72" s="101" customFormat="1" x14ac:dyDescent="0.2">
      <c r="A58" s="174"/>
      <c r="B58" s="102" t="s">
        <v>6</v>
      </c>
      <c r="C58" s="175"/>
      <c r="D58" s="175"/>
      <c r="E58" s="175"/>
      <c r="F58" s="175"/>
      <c r="G58" s="175"/>
      <c r="H58" s="175"/>
      <c r="I58" s="175"/>
      <c r="J58" s="176"/>
      <c r="K58" s="177"/>
      <c r="L58" s="178"/>
      <c r="M58" s="178"/>
      <c r="N58" s="178"/>
      <c r="O58" s="178"/>
      <c r="P58" s="179"/>
      <c r="Q58" s="143"/>
      <c r="R58" s="143">
        <v>36</v>
      </c>
      <c r="S58" s="143"/>
      <c r="T58" s="143"/>
      <c r="U58" s="143"/>
      <c r="V58" s="143"/>
      <c r="W58" s="143"/>
      <c r="X58" s="144"/>
      <c r="Y58" s="180"/>
      <c r="Z58" s="300"/>
      <c r="AA58" s="181"/>
      <c r="AB58" s="181"/>
      <c r="AC58" s="181"/>
      <c r="AD58" s="182"/>
      <c r="AE58" s="183"/>
      <c r="AF58" s="308"/>
      <c r="AG58" s="184"/>
      <c r="AH58" s="184"/>
      <c r="AI58" s="184"/>
      <c r="AJ58" s="185"/>
      <c r="AK58" s="183"/>
      <c r="AL58" s="308"/>
      <c r="AM58" s="184"/>
      <c r="AN58" s="184"/>
      <c r="AO58" s="184"/>
      <c r="AP58" s="185"/>
      <c r="AQ58" s="183"/>
      <c r="AR58" s="308"/>
      <c r="AS58" s="184"/>
      <c r="AT58" s="184"/>
      <c r="AU58" s="184"/>
      <c r="AV58" s="185"/>
      <c r="AW58" s="183"/>
      <c r="AX58" s="308"/>
      <c r="AY58" s="184"/>
      <c r="AZ58" s="184"/>
      <c r="BA58" s="184"/>
      <c r="BB58" s="185"/>
      <c r="BC58" s="183"/>
      <c r="BD58" s="308"/>
      <c r="BE58" s="184"/>
      <c r="BF58" s="184"/>
      <c r="BG58" s="184"/>
      <c r="BH58" s="185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</row>
    <row r="59" spans="1:72" s="101" customFormat="1" ht="13.5" thickBot="1" x14ac:dyDescent="0.25">
      <c r="A59" s="186" t="s">
        <v>26</v>
      </c>
      <c r="B59" s="520" t="s">
        <v>27</v>
      </c>
      <c r="C59" s="521"/>
      <c r="D59" s="521"/>
      <c r="E59" s="521"/>
      <c r="F59" s="521"/>
      <c r="G59" s="521"/>
      <c r="H59" s="521"/>
      <c r="I59" s="521"/>
      <c r="J59" s="522"/>
      <c r="K59" s="187"/>
      <c r="L59" s="188"/>
      <c r="M59" s="188"/>
      <c r="N59" s="188"/>
      <c r="O59" s="188"/>
      <c r="P59" s="189"/>
      <c r="Q59" s="190">
        <f>Q60+Q65</f>
        <v>1763</v>
      </c>
      <c r="R59" s="190">
        <f t="shared" ref="R59:BH59" si="124">R60+R65</f>
        <v>36</v>
      </c>
      <c r="S59" s="190">
        <f t="shared" si="124"/>
        <v>12</v>
      </c>
      <c r="T59" s="190">
        <f t="shared" si="124"/>
        <v>311</v>
      </c>
      <c r="U59" s="190">
        <f t="shared" si="124"/>
        <v>149</v>
      </c>
      <c r="V59" s="190">
        <f t="shared" si="124"/>
        <v>158</v>
      </c>
      <c r="W59" s="190">
        <f t="shared" si="124"/>
        <v>4</v>
      </c>
      <c r="X59" s="191">
        <f t="shared" si="124"/>
        <v>1440</v>
      </c>
      <c r="Y59" s="192">
        <f t="shared" si="124"/>
        <v>0</v>
      </c>
      <c r="Z59" s="301">
        <f t="shared" si="124"/>
        <v>0</v>
      </c>
      <c r="AA59" s="190">
        <f t="shared" si="124"/>
        <v>0</v>
      </c>
      <c r="AB59" s="190">
        <f t="shared" si="124"/>
        <v>0</v>
      </c>
      <c r="AC59" s="190">
        <f t="shared" si="124"/>
        <v>0</v>
      </c>
      <c r="AD59" s="193">
        <f t="shared" si="124"/>
        <v>0</v>
      </c>
      <c r="AE59" s="194">
        <f t="shared" si="124"/>
        <v>237</v>
      </c>
      <c r="AF59" s="301">
        <f t="shared" si="124"/>
        <v>4</v>
      </c>
      <c r="AG59" s="190">
        <f t="shared" si="124"/>
        <v>233</v>
      </c>
      <c r="AH59" s="190">
        <f t="shared" si="124"/>
        <v>53</v>
      </c>
      <c r="AI59" s="190">
        <f t="shared" si="124"/>
        <v>0</v>
      </c>
      <c r="AJ59" s="193">
        <f t="shared" si="124"/>
        <v>180</v>
      </c>
      <c r="AK59" s="194">
        <f t="shared" si="124"/>
        <v>293</v>
      </c>
      <c r="AL59" s="301">
        <f t="shared" si="124"/>
        <v>0</v>
      </c>
      <c r="AM59" s="190">
        <f t="shared" si="124"/>
        <v>293</v>
      </c>
      <c r="AN59" s="190">
        <f t="shared" si="124"/>
        <v>77</v>
      </c>
      <c r="AO59" s="190">
        <f t="shared" si="124"/>
        <v>0</v>
      </c>
      <c r="AP59" s="193">
        <f t="shared" si="124"/>
        <v>216</v>
      </c>
      <c r="AQ59" s="194">
        <f t="shared" si="124"/>
        <v>310</v>
      </c>
      <c r="AR59" s="301">
        <f t="shared" si="124"/>
        <v>4</v>
      </c>
      <c r="AS59" s="190">
        <f t="shared" si="124"/>
        <v>306</v>
      </c>
      <c r="AT59" s="190">
        <f t="shared" si="124"/>
        <v>52</v>
      </c>
      <c r="AU59" s="190">
        <f t="shared" si="124"/>
        <v>2</v>
      </c>
      <c r="AV59" s="193">
        <f t="shared" si="124"/>
        <v>252</v>
      </c>
      <c r="AW59" s="194">
        <f t="shared" si="124"/>
        <v>360</v>
      </c>
      <c r="AX59" s="301">
        <f t="shared" si="124"/>
        <v>4</v>
      </c>
      <c r="AY59" s="190">
        <f t="shared" si="124"/>
        <v>356</v>
      </c>
      <c r="AZ59" s="190">
        <f t="shared" si="124"/>
        <v>86</v>
      </c>
      <c r="BA59" s="190">
        <f t="shared" si="124"/>
        <v>0</v>
      </c>
      <c r="BB59" s="193">
        <f t="shared" si="124"/>
        <v>270</v>
      </c>
      <c r="BC59" s="194">
        <f t="shared" si="124"/>
        <v>563</v>
      </c>
      <c r="BD59" s="301">
        <f t="shared" si="124"/>
        <v>0</v>
      </c>
      <c r="BE59" s="190">
        <f t="shared" si="124"/>
        <v>563</v>
      </c>
      <c r="BF59" s="190">
        <f t="shared" si="124"/>
        <v>39</v>
      </c>
      <c r="BG59" s="190">
        <f t="shared" si="124"/>
        <v>2</v>
      </c>
      <c r="BH59" s="193">
        <f t="shared" si="124"/>
        <v>522</v>
      </c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</row>
    <row r="60" spans="1:72" s="101" customFormat="1" ht="88.5" customHeight="1" x14ac:dyDescent="0.2">
      <c r="A60" s="195" t="s">
        <v>307</v>
      </c>
      <c r="B60" s="507" t="s">
        <v>317</v>
      </c>
      <c r="C60" s="508"/>
      <c r="D60" s="508"/>
      <c r="E60" s="508"/>
      <c r="F60" s="508"/>
      <c r="G60" s="508"/>
      <c r="H60" s="508"/>
      <c r="I60" s="508"/>
      <c r="J60" s="509"/>
      <c r="K60" s="528"/>
      <c r="L60" s="529"/>
      <c r="M60" s="529"/>
      <c r="N60" s="529"/>
      <c r="O60" s="529"/>
      <c r="P60" s="530"/>
      <c r="Q60" s="196">
        <f>SUM(Q62:Q64)</f>
        <v>797</v>
      </c>
      <c r="R60" s="196">
        <f t="shared" ref="R60:X60" si="125">SUM(R61:R64)</f>
        <v>18</v>
      </c>
      <c r="S60" s="196">
        <f t="shared" si="125"/>
        <v>6</v>
      </c>
      <c r="T60" s="196">
        <f t="shared" si="125"/>
        <v>143</v>
      </c>
      <c r="U60" s="196">
        <f t="shared" si="125"/>
        <v>59</v>
      </c>
      <c r="V60" s="196">
        <f t="shared" si="125"/>
        <v>82</v>
      </c>
      <c r="W60" s="196">
        <f t="shared" si="125"/>
        <v>2</v>
      </c>
      <c r="X60" s="197">
        <f t="shared" si="125"/>
        <v>648</v>
      </c>
      <c r="Y60" s="198">
        <f>SUM(Y62:Y64)</f>
        <v>0</v>
      </c>
      <c r="Z60" s="302"/>
      <c r="AA60" s="199">
        <f t="shared" ref="AA60:AK60" si="126">SUM(AA62:AA64)</f>
        <v>0</v>
      </c>
      <c r="AB60" s="199">
        <f t="shared" si="126"/>
        <v>0</v>
      </c>
      <c r="AC60" s="199">
        <f t="shared" si="126"/>
        <v>0</v>
      </c>
      <c r="AD60" s="199">
        <f t="shared" si="126"/>
        <v>0</v>
      </c>
      <c r="AE60" s="200">
        <f t="shared" si="126"/>
        <v>237</v>
      </c>
      <c r="AF60" s="305">
        <f t="shared" si="126"/>
        <v>4</v>
      </c>
      <c r="AG60" s="199">
        <f t="shared" si="126"/>
        <v>233</v>
      </c>
      <c r="AH60" s="199">
        <f t="shared" si="126"/>
        <v>53</v>
      </c>
      <c r="AI60" s="199">
        <f t="shared" si="126"/>
        <v>0</v>
      </c>
      <c r="AJ60" s="199">
        <f t="shared" si="126"/>
        <v>180</v>
      </c>
      <c r="AK60" s="200">
        <f t="shared" si="126"/>
        <v>293</v>
      </c>
      <c r="AL60" s="305"/>
      <c r="AM60" s="199">
        <f t="shared" ref="AM60:BH60" si="127">SUM(AM62:AM64)</f>
        <v>293</v>
      </c>
      <c r="AN60" s="199">
        <f t="shared" si="127"/>
        <v>77</v>
      </c>
      <c r="AO60" s="199">
        <f t="shared" si="127"/>
        <v>0</v>
      </c>
      <c r="AP60" s="199">
        <f t="shared" si="127"/>
        <v>216</v>
      </c>
      <c r="AQ60" s="198">
        <f t="shared" si="127"/>
        <v>267</v>
      </c>
      <c r="AR60" s="211">
        <f t="shared" si="127"/>
        <v>2</v>
      </c>
      <c r="AS60" s="199">
        <f t="shared" si="127"/>
        <v>265</v>
      </c>
      <c r="AT60" s="199">
        <f t="shared" si="127"/>
        <v>11</v>
      </c>
      <c r="AU60" s="199">
        <f t="shared" si="127"/>
        <v>2</v>
      </c>
      <c r="AV60" s="199">
        <f t="shared" si="127"/>
        <v>252</v>
      </c>
      <c r="AW60" s="198">
        <f t="shared" si="127"/>
        <v>0</v>
      </c>
      <c r="AX60" s="211">
        <f t="shared" si="127"/>
        <v>0</v>
      </c>
      <c r="AY60" s="199">
        <f t="shared" si="127"/>
        <v>0</v>
      </c>
      <c r="AZ60" s="199">
        <f t="shared" si="127"/>
        <v>0</v>
      </c>
      <c r="BA60" s="199">
        <f t="shared" si="127"/>
        <v>0</v>
      </c>
      <c r="BB60" s="199">
        <f t="shared" si="127"/>
        <v>0</v>
      </c>
      <c r="BC60" s="198">
        <f t="shared" si="127"/>
        <v>0</v>
      </c>
      <c r="BD60" s="211">
        <f t="shared" si="127"/>
        <v>0</v>
      </c>
      <c r="BE60" s="199">
        <f t="shared" si="127"/>
        <v>0</v>
      </c>
      <c r="BF60" s="199">
        <f t="shared" si="127"/>
        <v>0</v>
      </c>
      <c r="BG60" s="202">
        <f t="shared" si="127"/>
        <v>0</v>
      </c>
      <c r="BH60" s="203">
        <f t="shared" si="127"/>
        <v>0</v>
      </c>
      <c r="BI60" s="47" t="s">
        <v>36</v>
      </c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</row>
    <row r="61" spans="1:72" s="101" customFormat="1" x14ac:dyDescent="0.2">
      <c r="A61" s="195"/>
      <c r="B61" s="517" t="s">
        <v>38</v>
      </c>
      <c r="C61" s="518"/>
      <c r="D61" s="518"/>
      <c r="E61" s="518"/>
      <c r="F61" s="518"/>
      <c r="G61" s="518"/>
      <c r="H61" s="518"/>
      <c r="I61" s="518"/>
      <c r="J61" s="519"/>
      <c r="K61" s="204"/>
      <c r="L61" s="205"/>
      <c r="M61" s="205"/>
      <c r="N61" s="205" t="s">
        <v>140</v>
      </c>
      <c r="O61" s="205"/>
      <c r="P61" s="205"/>
      <c r="Q61" s="206">
        <f>R61+S61+T61+X61</f>
        <v>18</v>
      </c>
      <c r="R61" s="207">
        <v>18</v>
      </c>
      <c r="S61" s="196"/>
      <c r="T61" s="208"/>
      <c r="U61" s="209"/>
      <c r="V61" s="209"/>
      <c r="W61" s="209"/>
      <c r="X61" s="209"/>
      <c r="Y61" s="210"/>
      <c r="Z61" s="303"/>
      <c r="AA61" s="199"/>
      <c r="AB61" s="199"/>
      <c r="AC61" s="199"/>
      <c r="AD61" s="199"/>
      <c r="AE61" s="210"/>
      <c r="AF61" s="303"/>
      <c r="AG61" s="199"/>
      <c r="AH61" s="199"/>
      <c r="AI61" s="199"/>
      <c r="AJ61" s="199"/>
      <c r="AK61" s="210"/>
      <c r="AL61" s="303"/>
      <c r="AM61" s="199"/>
      <c r="AN61" s="199"/>
      <c r="AO61" s="199"/>
      <c r="AP61" s="199"/>
      <c r="AQ61" s="210"/>
      <c r="AR61" s="303"/>
      <c r="AS61" s="199"/>
      <c r="AT61" s="199"/>
      <c r="AU61" s="199"/>
      <c r="AV61" s="199"/>
      <c r="AW61" s="210"/>
      <c r="AX61" s="303"/>
      <c r="AY61" s="199"/>
      <c r="AZ61" s="199"/>
      <c r="BA61" s="199"/>
      <c r="BB61" s="199"/>
      <c r="BC61" s="210"/>
      <c r="BD61" s="303"/>
      <c r="BE61" s="199"/>
      <c r="BF61" s="199"/>
      <c r="BG61" s="199"/>
      <c r="BH61" s="203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</row>
    <row r="62" spans="1:72" s="101" customFormat="1" x14ac:dyDescent="0.2">
      <c r="A62" s="125" t="s">
        <v>308</v>
      </c>
      <c r="B62" s="510" t="s">
        <v>316</v>
      </c>
      <c r="C62" s="511"/>
      <c r="D62" s="511"/>
      <c r="E62" s="511"/>
      <c r="F62" s="511"/>
      <c r="G62" s="511"/>
      <c r="H62" s="511"/>
      <c r="I62" s="511"/>
      <c r="J62" s="512"/>
      <c r="K62" s="133"/>
      <c r="L62" s="155" t="s">
        <v>141</v>
      </c>
      <c r="M62" s="155"/>
      <c r="N62" s="155" t="s">
        <v>141</v>
      </c>
      <c r="O62" s="155"/>
      <c r="P62" s="155"/>
      <c r="Q62" s="117">
        <f t="shared" ref="Q62" si="128">R62+S62+T62+X62</f>
        <v>149</v>
      </c>
      <c r="R62" s="118"/>
      <c r="S62" s="127">
        <f t="shared" ref="S62" si="129">Z62+AF62+AL62+AR62+AX62+BD62</f>
        <v>6</v>
      </c>
      <c r="T62" s="128">
        <f t="shared" ref="T62:T64" si="130">AB62+AH62+AN62+AT62+AZ62+BF62+W62</f>
        <v>143</v>
      </c>
      <c r="U62" s="129">
        <f t="shared" ref="U62" si="131">T62-V62-W62</f>
        <v>59</v>
      </c>
      <c r="V62" s="129">
        <v>82</v>
      </c>
      <c r="W62" s="129">
        <f t="shared" ref="W62" si="132">AC62+AI62+AO62+AU62+BA62+BG62</f>
        <v>2</v>
      </c>
      <c r="X62" s="129"/>
      <c r="Y62" s="85">
        <f t="shared" ref="Y62" si="133">Z62+AA62</f>
        <v>0</v>
      </c>
      <c r="Z62" s="293"/>
      <c r="AA62" s="128">
        <f t="shared" ref="AA62" si="134">AB62+AC62+AD62</f>
        <v>0</v>
      </c>
      <c r="AB62" s="128"/>
      <c r="AC62" s="128"/>
      <c r="AD62" s="128"/>
      <c r="AE62" s="85">
        <f t="shared" ref="AE62" si="135">AF62+AG62</f>
        <v>57</v>
      </c>
      <c r="AF62" s="293">
        <v>4</v>
      </c>
      <c r="AG62" s="128">
        <f t="shared" ref="AG62" si="136">AH62+AI62+AJ62</f>
        <v>53</v>
      </c>
      <c r="AH62" s="128">
        <v>53</v>
      </c>
      <c r="AI62" s="128"/>
      <c r="AJ62" s="128"/>
      <c r="AK62" s="85">
        <f t="shared" ref="AK62" si="137">AL62+AM62</f>
        <v>77</v>
      </c>
      <c r="AL62" s="293"/>
      <c r="AM62" s="128">
        <f t="shared" ref="AM62" si="138">AN62+AO62+AP62</f>
        <v>77</v>
      </c>
      <c r="AN62" s="128">
        <v>77</v>
      </c>
      <c r="AO62" s="128"/>
      <c r="AP62" s="128"/>
      <c r="AQ62" s="85">
        <f t="shared" ref="AQ62" si="139">AR62+AS62</f>
        <v>15</v>
      </c>
      <c r="AR62" s="293">
        <v>2</v>
      </c>
      <c r="AS62" s="128">
        <f t="shared" ref="AS62" si="140">AT62+AU62+AV62</f>
        <v>13</v>
      </c>
      <c r="AT62" s="128">
        <v>11</v>
      </c>
      <c r="AU62" s="128">
        <v>2</v>
      </c>
      <c r="AV62" s="128"/>
      <c r="AW62" s="85">
        <f t="shared" ref="AW62" si="141">AX62+AY62</f>
        <v>0</v>
      </c>
      <c r="AX62" s="293"/>
      <c r="AY62" s="128">
        <f t="shared" ref="AY62" si="142">AZ62+BA62+BB62</f>
        <v>0</v>
      </c>
      <c r="AZ62" s="128"/>
      <c r="BA62" s="128"/>
      <c r="BB62" s="128"/>
      <c r="BC62" s="85">
        <f t="shared" ref="BC62" si="143">BD62+BE62</f>
        <v>0</v>
      </c>
      <c r="BD62" s="293"/>
      <c r="BE62" s="128">
        <f t="shared" ref="BE62" si="144">BF62+BG62+BH62</f>
        <v>0</v>
      </c>
      <c r="BF62" s="128"/>
      <c r="BG62" s="128"/>
      <c r="BH62" s="131"/>
    </row>
    <row r="63" spans="1:72" x14ac:dyDescent="0.2">
      <c r="A63" s="125" t="s">
        <v>311</v>
      </c>
      <c r="B63" s="514" t="s">
        <v>4</v>
      </c>
      <c r="C63" s="515"/>
      <c r="D63" s="515"/>
      <c r="E63" s="515"/>
      <c r="F63" s="515"/>
      <c r="G63" s="515"/>
      <c r="H63" s="515"/>
      <c r="I63" s="515"/>
      <c r="J63" s="516"/>
      <c r="K63" s="133"/>
      <c r="L63" s="155"/>
      <c r="M63" s="155" t="s">
        <v>141</v>
      </c>
      <c r="N63" s="155"/>
      <c r="O63" s="155"/>
      <c r="P63" s="155"/>
      <c r="Q63" s="117">
        <f>R63+S63+T63+X63</f>
        <v>252</v>
      </c>
      <c r="R63" s="118"/>
      <c r="S63" s="127"/>
      <c r="T63" s="128">
        <f>AB63+AH63+AN63+AT63+AZ63+BF63+W63</f>
        <v>0</v>
      </c>
      <c r="U63" s="129"/>
      <c r="V63" s="129"/>
      <c r="W63" s="129"/>
      <c r="X63" s="129">
        <f>AD63+AJ63+AP63+AV63+BB63+BH63</f>
        <v>252</v>
      </c>
      <c r="Y63" s="85">
        <f t="shared" ref="Y63:Y64" si="145">Z63+AA63</f>
        <v>0</v>
      </c>
      <c r="Z63" s="293"/>
      <c r="AA63" s="128">
        <f t="shared" ref="AA63:AA64" si="146">AB63+AC63+AD63</f>
        <v>0</v>
      </c>
      <c r="AB63" s="128"/>
      <c r="AC63" s="128"/>
      <c r="AD63" s="128"/>
      <c r="AE63" s="85">
        <f t="shared" ref="AE63:AE64" si="147">AF63+AG63</f>
        <v>180</v>
      </c>
      <c r="AF63" s="293"/>
      <c r="AG63" s="128">
        <f t="shared" ref="AG63:AG64" si="148">AH63+AI63+AJ63</f>
        <v>180</v>
      </c>
      <c r="AH63" s="128"/>
      <c r="AI63" s="128"/>
      <c r="AJ63" s="128">
        <v>180</v>
      </c>
      <c r="AK63" s="85">
        <f t="shared" ref="AK63:AK64" si="149">AL63+AM63</f>
        <v>72</v>
      </c>
      <c r="AL63" s="293"/>
      <c r="AM63" s="128">
        <f t="shared" ref="AM63:AM64" si="150">AN63+AO63+AP63</f>
        <v>72</v>
      </c>
      <c r="AN63" s="128"/>
      <c r="AO63" s="128"/>
      <c r="AP63" s="128">
        <v>72</v>
      </c>
      <c r="AQ63" s="85">
        <f t="shared" ref="AQ63:AQ64" si="151">AR63+AS63</f>
        <v>0</v>
      </c>
      <c r="AR63" s="293"/>
      <c r="AS63" s="128">
        <f t="shared" ref="AS63:AS64" si="152">AT63+AU63+AV63</f>
        <v>0</v>
      </c>
      <c r="AT63" s="128"/>
      <c r="AU63" s="128"/>
      <c r="AV63" s="128"/>
      <c r="AW63" s="85">
        <f t="shared" ref="AW63:AW64" si="153">AX63+AY63</f>
        <v>0</v>
      </c>
      <c r="AX63" s="293"/>
      <c r="AY63" s="128">
        <f t="shared" ref="AY63:AY64" si="154">AZ63+BA63+BB63</f>
        <v>0</v>
      </c>
      <c r="AZ63" s="128"/>
      <c r="BA63" s="128"/>
      <c r="BB63" s="128"/>
      <c r="BC63" s="85">
        <f t="shared" ref="BC63:BC64" si="155">BD63+BE63</f>
        <v>0</v>
      </c>
      <c r="BD63" s="293"/>
      <c r="BE63" s="128">
        <f t="shared" ref="BE63:BE64" si="156">BF63+BG63+BH63</f>
        <v>0</v>
      </c>
      <c r="BF63" s="128"/>
      <c r="BG63" s="128"/>
      <c r="BH63" s="13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</row>
    <row r="64" spans="1:72" ht="13.5" thickBot="1" x14ac:dyDescent="0.25">
      <c r="A64" s="212" t="s">
        <v>312</v>
      </c>
      <c r="B64" s="513" t="s">
        <v>5</v>
      </c>
      <c r="C64" s="513"/>
      <c r="D64" s="513"/>
      <c r="E64" s="513"/>
      <c r="F64" s="513"/>
      <c r="G64" s="513"/>
      <c r="H64" s="513"/>
      <c r="I64" s="513"/>
      <c r="J64" s="513"/>
      <c r="K64" s="213"/>
      <c r="L64" s="214"/>
      <c r="M64" s="214"/>
      <c r="N64" s="214" t="s">
        <v>141</v>
      </c>
      <c r="O64" s="214"/>
      <c r="P64" s="214"/>
      <c r="Q64" s="215">
        <f t="shared" ref="Q64" si="157">R64+S64+T64+X64</f>
        <v>396</v>
      </c>
      <c r="R64" s="216"/>
      <c r="S64" s="217"/>
      <c r="T64" s="218">
        <f t="shared" si="130"/>
        <v>0</v>
      </c>
      <c r="U64" s="219"/>
      <c r="V64" s="219"/>
      <c r="W64" s="219"/>
      <c r="X64" s="219">
        <f t="shared" ref="X64" si="158">AD64+AJ64+AP64+AV64+BB64+BH64</f>
        <v>396</v>
      </c>
      <c r="Y64" s="220">
        <f t="shared" si="145"/>
        <v>0</v>
      </c>
      <c r="Z64" s="304"/>
      <c r="AA64" s="218">
        <f t="shared" si="146"/>
        <v>0</v>
      </c>
      <c r="AB64" s="218"/>
      <c r="AC64" s="218"/>
      <c r="AD64" s="218"/>
      <c r="AE64" s="220">
        <f t="shared" si="147"/>
        <v>0</v>
      </c>
      <c r="AF64" s="304"/>
      <c r="AG64" s="218">
        <f t="shared" si="148"/>
        <v>0</v>
      </c>
      <c r="AH64" s="218"/>
      <c r="AI64" s="218"/>
      <c r="AJ64" s="218"/>
      <c r="AK64" s="220">
        <f t="shared" si="149"/>
        <v>144</v>
      </c>
      <c r="AL64" s="304"/>
      <c r="AM64" s="218">
        <f t="shared" si="150"/>
        <v>144</v>
      </c>
      <c r="AN64" s="218"/>
      <c r="AO64" s="218"/>
      <c r="AP64" s="218">
        <v>144</v>
      </c>
      <c r="AQ64" s="220">
        <f t="shared" si="151"/>
        <v>252</v>
      </c>
      <c r="AR64" s="304"/>
      <c r="AS64" s="218">
        <f t="shared" si="152"/>
        <v>252</v>
      </c>
      <c r="AT64" s="218"/>
      <c r="AU64" s="218"/>
      <c r="AV64" s="218">
        <v>252</v>
      </c>
      <c r="AW64" s="220">
        <f t="shared" si="153"/>
        <v>0</v>
      </c>
      <c r="AX64" s="304"/>
      <c r="AY64" s="218">
        <f t="shared" si="154"/>
        <v>0</v>
      </c>
      <c r="AZ64" s="218"/>
      <c r="BA64" s="218"/>
      <c r="BB64" s="218"/>
      <c r="BC64" s="220">
        <f t="shared" si="155"/>
        <v>0</v>
      </c>
      <c r="BD64" s="304"/>
      <c r="BE64" s="218">
        <f t="shared" si="156"/>
        <v>0</v>
      </c>
      <c r="BF64" s="218"/>
      <c r="BG64" s="218"/>
      <c r="BH64" s="222"/>
      <c r="BI64" s="549"/>
      <c r="BJ64" s="549"/>
      <c r="BK64" s="549"/>
      <c r="BL64" s="101"/>
      <c r="BM64" s="101"/>
      <c r="BN64" s="101"/>
      <c r="BO64" s="101"/>
      <c r="BP64" s="101"/>
      <c r="BQ64" s="101"/>
      <c r="BR64" s="101"/>
      <c r="BS64" s="101"/>
      <c r="BT64" s="101"/>
    </row>
    <row r="65" spans="1:72" s="101" customFormat="1" x14ac:dyDescent="0.2">
      <c r="A65" s="223" t="s">
        <v>309</v>
      </c>
      <c r="B65" s="531" t="s">
        <v>218</v>
      </c>
      <c r="C65" s="532"/>
      <c r="D65" s="532"/>
      <c r="E65" s="532"/>
      <c r="F65" s="532"/>
      <c r="G65" s="532"/>
      <c r="H65" s="532"/>
      <c r="I65" s="532"/>
      <c r="J65" s="533"/>
      <c r="K65" s="534"/>
      <c r="L65" s="535"/>
      <c r="M65" s="535"/>
      <c r="N65" s="535"/>
      <c r="O65" s="535"/>
      <c r="P65" s="536"/>
      <c r="Q65" s="224">
        <f>SUM(Q67:Q69)</f>
        <v>966</v>
      </c>
      <c r="R65" s="224">
        <f t="shared" ref="R65:BH65" si="159">SUM(R66:R69)</f>
        <v>18</v>
      </c>
      <c r="S65" s="224">
        <f t="shared" si="159"/>
        <v>6</v>
      </c>
      <c r="T65" s="224">
        <f t="shared" si="159"/>
        <v>168</v>
      </c>
      <c r="U65" s="224">
        <f t="shared" si="159"/>
        <v>90</v>
      </c>
      <c r="V65" s="224">
        <f t="shared" si="159"/>
        <v>76</v>
      </c>
      <c r="W65" s="224">
        <f t="shared" si="159"/>
        <v>2</v>
      </c>
      <c r="X65" s="225">
        <f t="shared" si="159"/>
        <v>792</v>
      </c>
      <c r="Y65" s="226">
        <f t="shared" si="159"/>
        <v>0</v>
      </c>
      <c r="Z65" s="305">
        <f t="shared" si="159"/>
        <v>0</v>
      </c>
      <c r="AA65" s="201">
        <f t="shared" si="159"/>
        <v>0</v>
      </c>
      <c r="AB65" s="201">
        <f t="shared" si="159"/>
        <v>0</v>
      </c>
      <c r="AC65" s="201">
        <f t="shared" si="159"/>
        <v>0</v>
      </c>
      <c r="AD65" s="201">
        <f t="shared" si="159"/>
        <v>0</v>
      </c>
      <c r="AE65" s="226">
        <f t="shared" si="159"/>
        <v>0</v>
      </c>
      <c r="AF65" s="305">
        <f t="shared" si="159"/>
        <v>0</v>
      </c>
      <c r="AG65" s="201">
        <f t="shared" si="159"/>
        <v>0</v>
      </c>
      <c r="AH65" s="201">
        <f t="shared" si="159"/>
        <v>0</v>
      </c>
      <c r="AI65" s="201">
        <f t="shared" si="159"/>
        <v>0</v>
      </c>
      <c r="AJ65" s="201">
        <f t="shared" si="159"/>
        <v>0</v>
      </c>
      <c r="AK65" s="226">
        <f t="shared" si="159"/>
        <v>0</v>
      </c>
      <c r="AL65" s="305">
        <f t="shared" si="159"/>
        <v>0</v>
      </c>
      <c r="AM65" s="201">
        <f t="shared" si="159"/>
        <v>0</v>
      </c>
      <c r="AN65" s="201">
        <f t="shared" si="159"/>
        <v>0</v>
      </c>
      <c r="AO65" s="201">
        <f t="shared" si="159"/>
        <v>0</v>
      </c>
      <c r="AP65" s="201">
        <f t="shared" si="159"/>
        <v>0</v>
      </c>
      <c r="AQ65" s="226">
        <f t="shared" si="159"/>
        <v>43</v>
      </c>
      <c r="AR65" s="305">
        <f t="shared" si="159"/>
        <v>2</v>
      </c>
      <c r="AS65" s="201">
        <f t="shared" si="159"/>
        <v>41</v>
      </c>
      <c r="AT65" s="201">
        <f t="shared" si="159"/>
        <v>41</v>
      </c>
      <c r="AU65" s="201">
        <f t="shared" si="159"/>
        <v>0</v>
      </c>
      <c r="AV65" s="201">
        <f t="shared" si="159"/>
        <v>0</v>
      </c>
      <c r="AW65" s="226">
        <f t="shared" si="159"/>
        <v>360</v>
      </c>
      <c r="AX65" s="305">
        <f t="shared" si="159"/>
        <v>4</v>
      </c>
      <c r="AY65" s="201">
        <f t="shared" si="159"/>
        <v>356</v>
      </c>
      <c r="AZ65" s="201">
        <f t="shared" si="159"/>
        <v>86</v>
      </c>
      <c r="BA65" s="201">
        <f t="shared" si="159"/>
        <v>0</v>
      </c>
      <c r="BB65" s="201">
        <f t="shared" si="159"/>
        <v>270</v>
      </c>
      <c r="BC65" s="226">
        <f t="shared" si="159"/>
        <v>563</v>
      </c>
      <c r="BD65" s="305">
        <f t="shared" si="159"/>
        <v>0</v>
      </c>
      <c r="BE65" s="201">
        <f t="shared" si="159"/>
        <v>563</v>
      </c>
      <c r="BF65" s="201">
        <f t="shared" si="159"/>
        <v>39</v>
      </c>
      <c r="BG65" s="227">
        <f t="shared" si="159"/>
        <v>2</v>
      </c>
      <c r="BH65" s="227">
        <f t="shared" si="159"/>
        <v>522</v>
      </c>
      <c r="BI65" s="47"/>
    </row>
    <row r="66" spans="1:72" x14ac:dyDescent="0.2">
      <c r="A66" s="125"/>
      <c r="B66" s="517" t="s">
        <v>38</v>
      </c>
      <c r="C66" s="518"/>
      <c r="D66" s="518"/>
      <c r="E66" s="518"/>
      <c r="F66" s="518"/>
      <c r="G66" s="518"/>
      <c r="H66" s="518"/>
      <c r="I66" s="518"/>
      <c r="J66" s="519"/>
      <c r="K66" s="204"/>
      <c r="L66" s="205"/>
      <c r="M66" s="205"/>
      <c r="N66" s="205"/>
      <c r="O66" s="205"/>
      <c r="P66" s="205" t="s">
        <v>140</v>
      </c>
      <c r="Q66" s="206">
        <f>R66+S66+T66+X66</f>
        <v>18</v>
      </c>
      <c r="R66" s="207">
        <v>18</v>
      </c>
      <c r="S66" s="228"/>
      <c r="T66" s="229"/>
      <c r="U66" s="230"/>
      <c r="V66" s="230"/>
      <c r="W66" s="230"/>
      <c r="X66" s="230"/>
      <c r="Y66" s="231"/>
      <c r="Z66" s="232"/>
      <c r="AA66" s="229"/>
      <c r="AB66" s="229"/>
      <c r="AC66" s="229"/>
      <c r="AD66" s="229"/>
      <c r="AE66" s="231"/>
      <c r="AF66" s="232"/>
      <c r="AG66" s="229"/>
      <c r="AH66" s="229"/>
      <c r="AI66" s="229"/>
      <c r="AJ66" s="229"/>
      <c r="AK66" s="231"/>
      <c r="AL66" s="232"/>
      <c r="AM66" s="229"/>
      <c r="AN66" s="229"/>
      <c r="AO66" s="229"/>
      <c r="AP66" s="229"/>
      <c r="AQ66" s="231"/>
      <c r="AR66" s="311"/>
      <c r="AS66" s="229"/>
      <c r="AT66" s="229"/>
      <c r="AU66" s="229"/>
      <c r="AV66" s="229"/>
      <c r="AW66" s="231"/>
      <c r="AX66" s="232"/>
      <c r="AY66" s="229"/>
      <c r="AZ66" s="229"/>
      <c r="BA66" s="229"/>
      <c r="BB66" s="229"/>
      <c r="BC66" s="231"/>
      <c r="BD66" s="232"/>
      <c r="BE66" s="229"/>
      <c r="BF66" s="229"/>
      <c r="BG66" s="229"/>
      <c r="BH66" s="233"/>
    </row>
    <row r="67" spans="1:72" x14ac:dyDescent="0.2">
      <c r="A67" s="125" t="s">
        <v>310</v>
      </c>
      <c r="B67" s="465" t="s">
        <v>219</v>
      </c>
      <c r="C67" s="466"/>
      <c r="D67" s="466"/>
      <c r="E67" s="466"/>
      <c r="F67" s="466"/>
      <c r="G67" s="466"/>
      <c r="H67" s="466"/>
      <c r="I67" s="466"/>
      <c r="J67" s="467"/>
      <c r="K67" s="133"/>
      <c r="L67" s="155"/>
      <c r="M67" s="234"/>
      <c r="N67" s="155"/>
      <c r="O67" s="155"/>
      <c r="P67" s="155" t="s">
        <v>141</v>
      </c>
      <c r="Q67" s="117">
        <f t="shared" ref="Q67" si="160">R67+S67+T67+X67</f>
        <v>174</v>
      </c>
      <c r="R67" s="118"/>
      <c r="S67" s="127">
        <f t="shared" ref="S67" si="161">Z67+AF67+AL67+AR67+AX67+BD67</f>
        <v>6</v>
      </c>
      <c r="T67" s="128">
        <f t="shared" ref="T67:T70" si="162">AB67+AH67+AN67+AT67+AZ67+BF67+W67</f>
        <v>168</v>
      </c>
      <c r="U67" s="129">
        <f t="shared" ref="U67" si="163">T67-V67-W67</f>
        <v>90</v>
      </c>
      <c r="V67" s="129">
        <v>76</v>
      </c>
      <c r="W67" s="129">
        <f t="shared" ref="W67" si="164">AC67+AI67+AO67+AU67+BA67+BG67</f>
        <v>2</v>
      </c>
      <c r="X67" s="129"/>
      <c r="Y67" s="85">
        <f t="shared" ref="Y67" si="165">Z67+AA67</f>
        <v>0</v>
      </c>
      <c r="Z67" s="293"/>
      <c r="AA67" s="128">
        <f t="shared" ref="AA67" si="166">AB67+AC67+AD67</f>
        <v>0</v>
      </c>
      <c r="AB67" s="128"/>
      <c r="AC67" s="128"/>
      <c r="AD67" s="128"/>
      <c r="AE67" s="235">
        <f t="shared" ref="AE67" si="167">AF67+AG67</f>
        <v>0</v>
      </c>
      <c r="AF67" s="87"/>
      <c r="AG67" s="128">
        <f t="shared" ref="AG67" si="168">AH67+AI67+AJ67</f>
        <v>0</v>
      </c>
      <c r="AH67" s="128"/>
      <c r="AI67" s="128"/>
      <c r="AJ67" s="128"/>
      <c r="AK67" s="338">
        <f t="shared" ref="AK67" si="169">AL67+AM67</f>
        <v>0</v>
      </c>
      <c r="AL67" s="331"/>
      <c r="AM67" s="128">
        <f t="shared" ref="AM67" si="170">AN67+AO67+AP67</f>
        <v>0</v>
      </c>
      <c r="AN67" s="128"/>
      <c r="AO67" s="128"/>
      <c r="AP67" s="128"/>
      <c r="AQ67" s="235">
        <f t="shared" ref="AQ67" si="171">AR67+AS67</f>
        <v>43</v>
      </c>
      <c r="AR67" s="87">
        <v>2</v>
      </c>
      <c r="AS67" s="128">
        <f t="shared" ref="AS67" si="172">AT67+AU67+AV67</f>
        <v>41</v>
      </c>
      <c r="AT67" s="128">
        <v>41</v>
      </c>
      <c r="AU67" s="128"/>
      <c r="AV67" s="128"/>
      <c r="AW67" s="85">
        <f t="shared" ref="AW67" si="173">AX67+AY67</f>
        <v>90</v>
      </c>
      <c r="AX67" s="293">
        <v>4</v>
      </c>
      <c r="AY67" s="128">
        <v>86</v>
      </c>
      <c r="AZ67" s="128">
        <v>86</v>
      </c>
      <c r="BA67" s="128"/>
      <c r="BB67" s="128"/>
      <c r="BC67" s="85">
        <f t="shared" ref="BC67" si="174">BD67+BE67</f>
        <v>41</v>
      </c>
      <c r="BD67" s="293"/>
      <c r="BE67" s="128">
        <v>41</v>
      </c>
      <c r="BF67" s="128">
        <v>39</v>
      </c>
      <c r="BG67" s="128">
        <v>2</v>
      </c>
      <c r="BH67" s="131"/>
      <c r="BI67" s="550"/>
      <c r="BJ67" s="550"/>
    </row>
    <row r="68" spans="1:72" x14ac:dyDescent="0.2">
      <c r="A68" s="125" t="s">
        <v>313</v>
      </c>
      <c r="B68" s="372" t="s">
        <v>28</v>
      </c>
      <c r="C68" s="372"/>
      <c r="D68" s="372"/>
      <c r="E68" s="372"/>
      <c r="F68" s="372"/>
      <c r="G68" s="372"/>
      <c r="H68" s="372"/>
      <c r="I68" s="372"/>
      <c r="J68" s="372"/>
      <c r="K68" s="133"/>
      <c r="L68" s="155"/>
      <c r="M68" s="155"/>
      <c r="N68" s="155"/>
      <c r="O68" s="155"/>
      <c r="P68" s="155" t="s">
        <v>141</v>
      </c>
      <c r="Q68" s="117">
        <f t="shared" ref="Q68:Q69" si="175">R68+S68+T68+X68</f>
        <v>324</v>
      </c>
      <c r="R68" s="118"/>
      <c r="S68" s="127"/>
      <c r="T68" s="128">
        <f t="shared" si="162"/>
        <v>0</v>
      </c>
      <c r="U68" s="129"/>
      <c r="V68" s="129"/>
      <c r="W68" s="129"/>
      <c r="X68" s="129">
        <f t="shared" ref="X68:X69" si="176">AD68+AJ68+AP68+AV68+BB68+BH68</f>
        <v>324</v>
      </c>
      <c r="Y68" s="85">
        <f t="shared" ref="Y68:Y69" si="177">Z68+AA68</f>
        <v>0</v>
      </c>
      <c r="Z68" s="293"/>
      <c r="AA68" s="128">
        <f t="shared" ref="AA68:AA69" si="178">AB68+AC68+AD68</f>
        <v>0</v>
      </c>
      <c r="AB68" s="128"/>
      <c r="AC68" s="128"/>
      <c r="AD68" s="128"/>
      <c r="AE68" s="235">
        <f t="shared" ref="AE68:AE69" si="179">AF68+AG68</f>
        <v>0</v>
      </c>
      <c r="AF68" s="87"/>
      <c r="AG68" s="128">
        <f t="shared" ref="AG68:AG69" si="180">AH68+AI68+AJ68</f>
        <v>0</v>
      </c>
      <c r="AH68" s="128"/>
      <c r="AI68" s="128"/>
      <c r="AJ68" s="128"/>
      <c r="AK68" s="338">
        <f t="shared" ref="AK68:AK69" si="181">AL68+AM68</f>
        <v>0</v>
      </c>
      <c r="AL68" s="331"/>
      <c r="AM68" s="128">
        <f t="shared" ref="AM68:AM69" si="182">AN68+AO68+AP68</f>
        <v>0</v>
      </c>
      <c r="AN68" s="128"/>
      <c r="AO68" s="128"/>
      <c r="AP68" s="128"/>
      <c r="AQ68" s="235">
        <f t="shared" ref="AQ68:AQ69" si="183">AR68+AS68</f>
        <v>0</v>
      </c>
      <c r="AR68" s="87"/>
      <c r="AS68" s="128">
        <f t="shared" ref="AS68:AS69" si="184">AT68+AU68+AV68</f>
        <v>0</v>
      </c>
      <c r="AT68" s="128"/>
      <c r="AU68" s="128"/>
      <c r="AV68" s="128"/>
      <c r="AW68" s="85">
        <f t="shared" ref="AW68:AW69" si="185">AX68+AY68</f>
        <v>162</v>
      </c>
      <c r="AX68" s="293"/>
      <c r="AY68" s="128">
        <f t="shared" ref="AY68:AY69" si="186">AZ68+BA68+BB68</f>
        <v>162</v>
      </c>
      <c r="AZ68" s="128"/>
      <c r="BA68" s="128"/>
      <c r="BB68" s="128">
        <v>162</v>
      </c>
      <c r="BC68" s="85">
        <f t="shared" ref="BC68:BC70" si="187">BD68+BE68</f>
        <v>162</v>
      </c>
      <c r="BD68" s="293"/>
      <c r="BE68" s="128">
        <f t="shared" ref="BE68:BE70" si="188">BF68+BG68+BH68</f>
        <v>162</v>
      </c>
      <c r="BF68" s="128"/>
      <c r="BG68" s="128"/>
      <c r="BH68" s="131">
        <v>162</v>
      </c>
      <c r="BI68" s="237"/>
      <c r="BJ68" s="237"/>
    </row>
    <row r="69" spans="1:72" ht="13.5" thickBot="1" x14ac:dyDescent="0.25">
      <c r="A69" s="156" t="s">
        <v>314</v>
      </c>
      <c r="B69" s="506" t="s">
        <v>5</v>
      </c>
      <c r="C69" s="506"/>
      <c r="D69" s="506"/>
      <c r="E69" s="506"/>
      <c r="F69" s="506"/>
      <c r="G69" s="506"/>
      <c r="H69" s="506"/>
      <c r="I69" s="506"/>
      <c r="J69" s="506"/>
      <c r="K69" s="238"/>
      <c r="L69" s="158"/>
      <c r="M69" s="158"/>
      <c r="N69" s="158"/>
      <c r="O69" s="158"/>
      <c r="P69" s="158" t="s">
        <v>141</v>
      </c>
      <c r="Q69" s="159">
        <f t="shared" si="175"/>
        <v>468</v>
      </c>
      <c r="R69" s="160"/>
      <c r="S69" s="161"/>
      <c r="T69" s="162">
        <f t="shared" si="162"/>
        <v>0</v>
      </c>
      <c r="U69" s="163"/>
      <c r="V69" s="163"/>
      <c r="W69" s="163"/>
      <c r="X69" s="163">
        <f t="shared" si="176"/>
        <v>468</v>
      </c>
      <c r="Y69" s="164">
        <f t="shared" si="177"/>
        <v>0</v>
      </c>
      <c r="Z69" s="298"/>
      <c r="AA69" s="162">
        <f t="shared" si="178"/>
        <v>0</v>
      </c>
      <c r="AB69" s="162"/>
      <c r="AC69" s="162"/>
      <c r="AD69" s="162"/>
      <c r="AE69" s="239">
        <f t="shared" si="179"/>
        <v>0</v>
      </c>
      <c r="AF69" s="309"/>
      <c r="AG69" s="162">
        <f t="shared" si="180"/>
        <v>0</v>
      </c>
      <c r="AH69" s="162"/>
      <c r="AI69" s="162"/>
      <c r="AJ69" s="162"/>
      <c r="AK69" s="339">
        <f t="shared" si="181"/>
        <v>0</v>
      </c>
      <c r="AL69" s="340"/>
      <c r="AM69" s="162">
        <f t="shared" si="182"/>
        <v>0</v>
      </c>
      <c r="AN69" s="162"/>
      <c r="AO69" s="162"/>
      <c r="AP69" s="162"/>
      <c r="AQ69" s="239">
        <f t="shared" si="183"/>
        <v>0</v>
      </c>
      <c r="AR69" s="309"/>
      <c r="AS69" s="162">
        <f t="shared" si="184"/>
        <v>0</v>
      </c>
      <c r="AT69" s="162"/>
      <c r="AU69" s="162"/>
      <c r="AV69" s="162"/>
      <c r="AW69" s="164">
        <f t="shared" si="185"/>
        <v>108</v>
      </c>
      <c r="AX69" s="298"/>
      <c r="AY69" s="162">
        <f t="shared" si="186"/>
        <v>108</v>
      </c>
      <c r="AZ69" s="162"/>
      <c r="BA69" s="162"/>
      <c r="BB69" s="162">
        <v>108</v>
      </c>
      <c r="BC69" s="164">
        <f t="shared" si="187"/>
        <v>360</v>
      </c>
      <c r="BD69" s="298"/>
      <c r="BE69" s="162">
        <f t="shared" si="188"/>
        <v>360</v>
      </c>
      <c r="BF69" s="162"/>
      <c r="BG69" s="162"/>
      <c r="BH69" s="166">
        <v>360</v>
      </c>
      <c r="BI69" s="237"/>
    </row>
    <row r="70" spans="1:72" s="101" customFormat="1" x14ac:dyDescent="0.2">
      <c r="A70" s="240" t="s">
        <v>106</v>
      </c>
      <c r="B70" s="574" t="s">
        <v>75</v>
      </c>
      <c r="C70" s="574"/>
      <c r="D70" s="574"/>
      <c r="E70" s="574"/>
      <c r="F70" s="574"/>
      <c r="G70" s="574"/>
      <c r="H70" s="574"/>
      <c r="I70" s="574"/>
      <c r="J70" s="575"/>
      <c r="K70" s="241"/>
      <c r="L70" s="242"/>
      <c r="M70" s="242"/>
      <c r="N70" s="242"/>
      <c r="O70" s="243"/>
      <c r="P70" s="244"/>
      <c r="Q70" s="245">
        <f>R70+S70+T70+X70</f>
        <v>72</v>
      </c>
      <c r="R70" s="246"/>
      <c r="S70" s="247"/>
      <c r="T70" s="86">
        <f t="shared" si="162"/>
        <v>72</v>
      </c>
      <c r="U70" s="88"/>
      <c r="V70" s="88"/>
      <c r="W70" s="88"/>
      <c r="X70" s="88"/>
      <c r="Y70" s="248"/>
      <c r="Z70" s="306"/>
      <c r="AA70" s="249"/>
      <c r="AB70" s="249"/>
      <c r="AC70" s="249"/>
      <c r="AD70" s="249"/>
      <c r="AE70" s="235"/>
      <c r="AF70" s="87"/>
      <c r="AG70" s="86"/>
      <c r="AH70" s="86"/>
      <c r="AI70" s="86"/>
      <c r="AJ70" s="86"/>
      <c r="AK70" s="338"/>
      <c r="AL70" s="331"/>
      <c r="AM70" s="86"/>
      <c r="AN70" s="86"/>
      <c r="AO70" s="86"/>
      <c r="AP70" s="86"/>
      <c r="AQ70" s="235"/>
      <c r="AR70" s="87"/>
      <c r="AS70" s="86"/>
      <c r="AT70" s="86"/>
      <c r="AU70" s="86"/>
      <c r="AV70" s="86"/>
      <c r="AW70" s="85"/>
      <c r="AX70" s="293"/>
      <c r="AY70" s="86"/>
      <c r="AZ70" s="86"/>
      <c r="BA70" s="86"/>
      <c r="BB70" s="86"/>
      <c r="BC70" s="85">
        <f t="shared" si="187"/>
        <v>72</v>
      </c>
      <c r="BD70" s="293"/>
      <c r="BE70" s="86">
        <f t="shared" si="188"/>
        <v>72</v>
      </c>
      <c r="BF70" s="86">
        <v>72</v>
      </c>
      <c r="BG70" s="86"/>
      <c r="BH70" s="250"/>
    </row>
    <row r="71" spans="1:72" s="101" customFormat="1" ht="13.5" thickBot="1" x14ac:dyDescent="0.25">
      <c r="A71" s="462" t="s">
        <v>8</v>
      </c>
      <c r="B71" s="463"/>
      <c r="C71" s="463"/>
      <c r="D71" s="463"/>
      <c r="E71" s="463"/>
      <c r="F71" s="463"/>
      <c r="G71" s="463"/>
      <c r="H71" s="463"/>
      <c r="I71" s="463"/>
      <c r="J71" s="464"/>
      <c r="K71" s="576"/>
      <c r="L71" s="577"/>
      <c r="M71" s="577"/>
      <c r="N71" s="577"/>
      <c r="O71" s="577"/>
      <c r="P71" s="578"/>
      <c r="Q71" s="159">
        <f>Q20+Q47+Q57+Q70+R71</f>
        <v>4428</v>
      </c>
      <c r="R71" s="159">
        <f t="shared" ref="R71:X71" si="189">R20+R47+R57+R70</f>
        <v>180</v>
      </c>
      <c r="S71" s="159">
        <f t="shared" si="189"/>
        <v>24</v>
      </c>
      <c r="T71" s="159">
        <f t="shared" si="189"/>
        <v>2784</v>
      </c>
      <c r="U71" s="159">
        <f t="shared" si="189"/>
        <v>1773</v>
      </c>
      <c r="V71" s="159">
        <f t="shared" si="189"/>
        <v>919</v>
      </c>
      <c r="W71" s="159">
        <f t="shared" si="189"/>
        <v>20</v>
      </c>
      <c r="X71" s="251">
        <f t="shared" si="189"/>
        <v>1440</v>
      </c>
      <c r="Y71" s="252">
        <f>Y20+Y47+Y57</f>
        <v>612</v>
      </c>
      <c r="Z71" s="160">
        <f t="shared" ref="Z71:AD71" si="190">Z20+Z47+Z57</f>
        <v>6</v>
      </c>
      <c r="AA71" s="159">
        <f t="shared" si="190"/>
        <v>606</v>
      </c>
      <c r="AB71" s="159">
        <f t="shared" si="190"/>
        <v>606</v>
      </c>
      <c r="AC71" s="159">
        <f t="shared" si="190"/>
        <v>0</v>
      </c>
      <c r="AD71" s="253">
        <f t="shared" si="190"/>
        <v>0</v>
      </c>
      <c r="AE71" s="252">
        <f>AE20+AE47+AE57</f>
        <v>792</v>
      </c>
      <c r="AF71" s="160">
        <f t="shared" ref="AF71:BH71" si="191">AF20+AF47+AF57</f>
        <v>6</v>
      </c>
      <c r="AG71" s="159">
        <f t="shared" si="191"/>
        <v>786</v>
      </c>
      <c r="AH71" s="159">
        <f t="shared" si="191"/>
        <v>598</v>
      </c>
      <c r="AI71" s="159">
        <f t="shared" si="191"/>
        <v>8</v>
      </c>
      <c r="AJ71" s="253">
        <f t="shared" si="191"/>
        <v>180</v>
      </c>
      <c r="AK71" s="341">
        <f t="shared" si="191"/>
        <v>612</v>
      </c>
      <c r="AL71" s="342">
        <f t="shared" si="191"/>
        <v>0</v>
      </c>
      <c r="AM71" s="159">
        <f t="shared" si="191"/>
        <v>612</v>
      </c>
      <c r="AN71" s="159">
        <f t="shared" si="191"/>
        <v>396</v>
      </c>
      <c r="AO71" s="159">
        <f t="shared" si="191"/>
        <v>0</v>
      </c>
      <c r="AP71" s="253">
        <f t="shared" si="191"/>
        <v>216</v>
      </c>
      <c r="AQ71" s="252">
        <f t="shared" si="191"/>
        <v>792</v>
      </c>
      <c r="AR71" s="160">
        <f t="shared" si="191"/>
        <v>6</v>
      </c>
      <c r="AS71" s="159">
        <f t="shared" si="191"/>
        <v>786</v>
      </c>
      <c r="AT71" s="159">
        <f t="shared" si="191"/>
        <v>526</v>
      </c>
      <c r="AU71" s="159">
        <f t="shared" si="191"/>
        <v>8</v>
      </c>
      <c r="AV71" s="253">
        <f t="shared" si="191"/>
        <v>252</v>
      </c>
      <c r="AW71" s="252">
        <f t="shared" si="191"/>
        <v>594</v>
      </c>
      <c r="AX71" s="160">
        <f t="shared" si="191"/>
        <v>6</v>
      </c>
      <c r="AY71" s="159">
        <f t="shared" si="191"/>
        <v>588</v>
      </c>
      <c r="AZ71" s="159">
        <f t="shared" si="191"/>
        <v>316</v>
      </c>
      <c r="BA71" s="159">
        <f t="shared" si="191"/>
        <v>2</v>
      </c>
      <c r="BB71" s="253">
        <f t="shared" si="191"/>
        <v>270</v>
      </c>
      <c r="BC71" s="252">
        <f t="shared" si="191"/>
        <v>774</v>
      </c>
      <c r="BD71" s="160">
        <f t="shared" si="191"/>
        <v>0</v>
      </c>
      <c r="BE71" s="159">
        <f t="shared" si="191"/>
        <v>774</v>
      </c>
      <c r="BF71" s="159">
        <f t="shared" si="191"/>
        <v>250</v>
      </c>
      <c r="BG71" s="159">
        <f t="shared" si="191"/>
        <v>2</v>
      </c>
      <c r="BH71" s="254">
        <f t="shared" si="191"/>
        <v>522</v>
      </c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</row>
    <row r="72" spans="1:72" x14ac:dyDescent="0.2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257"/>
      <c r="L72" s="257"/>
      <c r="M72" s="257"/>
      <c r="N72" s="257"/>
      <c r="O72" s="257"/>
      <c r="P72" s="258"/>
      <c r="Q72" s="257"/>
      <c r="R72" s="259"/>
      <c r="S72" s="257"/>
      <c r="T72" s="257"/>
      <c r="U72" s="257"/>
      <c r="V72" s="257"/>
      <c r="W72" s="257"/>
      <c r="X72" s="257"/>
      <c r="Y72" s="260">
        <f>Y71/Y18</f>
        <v>36</v>
      </c>
      <c r="Z72" s="260"/>
      <c r="AA72" s="261"/>
      <c r="AB72" s="262"/>
      <c r="AC72" s="262"/>
      <c r="AD72" s="262"/>
      <c r="AE72" s="263">
        <f>AE71/AE18</f>
        <v>36</v>
      </c>
      <c r="AF72" s="263"/>
      <c r="AG72" s="261"/>
      <c r="AH72" s="262"/>
      <c r="AI72" s="262"/>
      <c r="AJ72" s="262"/>
      <c r="AK72" s="343">
        <f>AK71/AK18</f>
        <v>36</v>
      </c>
      <c r="AL72" s="343"/>
      <c r="AM72" s="261"/>
      <c r="AN72" s="262"/>
      <c r="AO72" s="262"/>
      <c r="AP72" s="262"/>
      <c r="AQ72" s="263">
        <f>AQ71/AQ18</f>
        <v>36</v>
      </c>
      <c r="AR72" s="263"/>
      <c r="AS72" s="261"/>
      <c r="AT72" s="262"/>
      <c r="AU72" s="262"/>
      <c r="AV72" s="262"/>
      <c r="AW72" s="263">
        <f>AW71/AW18</f>
        <v>36</v>
      </c>
      <c r="AX72" s="263"/>
      <c r="AY72" s="261"/>
      <c r="AZ72" s="262"/>
      <c r="BA72" s="262"/>
      <c r="BB72" s="262"/>
      <c r="BC72" s="263">
        <f>BC71/BC18</f>
        <v>36</v>
      </c>
      <c r="BD72" s="263"/>
      <c r="BE72" s="261"/>
      <c r="BF72" s="262"/>
      <c r="BG72" s="262"/>
      <c r="BH72" s="264"/>
    </row>
    <row r="73" spans="1:72" x14ac:dyDescent="0.2">
      <c r="A73" s="265"/>
      <c r="B73" s="266"/>
      <c r="C73" s="266"/>
      <c r="D73" s="266"/>
      <c r="E73" s="266"/>
      <c r="F73" s="266"/>
      <c r="G73" s="266"/>
      <c r="H73" s="266"/>
      <c r="I73" s="266"/>
      <c r="J73" s="266"/>
      <c r="K73" s="267"/>
      <c r="L73" s="267"/>
      <c r="M73" s="267"/>
      <c r="N73" s="267"/>
      <c r="O73" s="267"/>
      <c r="P73" s="221"/>
      <c r="Q73" s="561" t="s">
        <v>8</v>
      </c>
      <c r="R73" s="565" t="s">
        <v>101</v>
      </c>
      <c r="S73" s="500" t="s">
        <v>102</v>
      </c>
      <c r="T73" s="501"/>
      <c r="U73" s="501"/>
      <c r="V73" s="501"/>
      <c r="W73" s="501"/>
      <c r="X73" s="501"/>
      <c r="Y73" s="268">
        <f>Y20+Y47+Y62+Y66+Y67</f>
        <v>612</v>
      </c>
      <c r="Z73" s="268"/>
      <c r="AA73" s="268"/>
      <c r="AB73" s="268"/>
      <c r="AC73" s="268"/>
      <c r="AD73" s="268"/>
      <c r="AE73" s="268">
        <f>AE20+AE47+AE62+AE66+AE67</f>
        <v>612</v>
      </c>
      <c r="AF73" s="268"/>
      <c r="AG73" s="268"/>
      <c r="AH73" s="268"/>
      <c r="AI73" s="268"/>
      <c r="AJ73" s="268"/>
      <c r="AK73" s="344">
        <f>AK20+AK47+AK62+AK66+AK67</f>
        <v>396</v>
      </c>
      <c r="AL73" s="344"/>
      <c r="AM73" s="268"/>
      <c r="AN73" s="268"/>
      <c r="AO73" s="268"/>
      <c r="AP73" s="268"/>
      <c r="AQ73" s="268">
        <f>AQ20+AQ47+AQ62+AQ67</f>
        <v>540</v>
      </c>
      <c r="AR73" s="268"/>
      <c r="AS73" s="268"/>
      <c r="AT73" s="268"/>
      <c r="AU73" s="268"/>
      <c r="AV73" s="268"/>
      <c r="AW73" s="268">
        <f>AW20+AW47+AW62+AW67</f>
        <v>324</v>
      </c>
      <c r="AX73" s="268"/>
      <c r="AY73" s="268"/>
      <c r="AZ73" s="268"/>
      <c r="BA73" s="268"/>
      <c r="BB73" s="268"/>
      <c r="BC73" s="268">
        <f>BC20+BC47+BC62+BC67</f>
        <v>252</v>
      </c>
      <c r="BD73" s="268"/>
      <c r="BE73" s="268"/>
      <c r="BF73" s="268"/>
      <c r="BG73" s="268"/>
      <c r="BH73" s="269"/>
      <c r="BI73" s="270">
        <f>Y73+AE73+AK73+AQ73+AW73+BC73</f>
        <v>2736</v>
      </c>
    </row>
    <row r="74" spans="1:72" x14ac:dyDescent="0.2">
      <c r="A74" s="569" t="s">
        <v>297</v>
      </c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1"/>
      <c r="Q74" s="561"/>
      <c r="R74" s="566"/>
      <c r="S74" s="500" t="s">
        <v>103</v>
      </c>
      <c r="T74" s="501"/>
      <c r="U74" s="501"/>
      <c r="V74" s="501"/>
      <c r="W74" s="501"/>
      <c r="X74" s="501"/>
      <c r="Y74" s="129">
        <f>Y63+Y68</f>
        <v>0</v>
      </c>
      <c r="Z74" s="129"/>
      <c r="AA74" s="130"/>
      <c r="AB74" s="128"/>
      <c r="AC74" s="128"/>
      <c r="AD74" s="128"/>
      <c r="AE74" s="128">
        <f>AE63+AE68</f>
        <v>180</v>
      </c>
      <c r="AF74" s="128"/>
      <c r="AG74" s="128"/>
      <c r="AH74" s="128"/>
      <c r="AI74" s="128"/>
      <c r="AJ74" s="128"/>
      <c r="AK74" s="345">
        <f>AK63+AK68</f>
        <v>72</v>
      </c>
      <c r="AL74" s="345"/>
      <c r="AM74" s="128"/>
      <c r="AN74" s="128"/>
      <c r="AO74" s="128"/>
      <c r="AP74" s="128"/>
      <c r="AQ74" s="128">
        <f>AQ63+AQ68</f>
        <v>0</v>
      </c>
      <c r="AR74" s="128"/>
      <c r="AS74" s="128"/>
      <c r="AT74" s="128"/>
      <c r="AU74" s="128"/>
      <c r="AV74" s="128"/>
      <c r="AW74" s="128">
        <f>AW63+AW68</f>
        <v>162</v>
      </c>
      <c r="AX74" s="128"/>
      <c r="AY74" s="128"/>
      <c r="AZ74" s="128"/>
      <c r="BA74" s="128"/>
      <c r="BB74" s="128"/>
      <c r="BC74" s="128">
        <f>BC63+BC68</f>
        <v>162</v>
      </c>
      <c r="BD74" s="128"/>
      <c r="BE74" s="130"/>
      <c r="BF74" s="128"/>
      <c r="BG74" s="128"/>
      <c r="BH74" s="131"/>
      <c r="BI74" s="47">
        <f>Y74+AE74+AK74+AQ74+AW74+BC74</f>
        <v>576</v>
      </c>
    </row>
    <row r="75" spans="1:72" x14ac:dyDescent="0.2">
      <c r="A75" s="572" t="s">
        <v>298</v>
      </c>
      <c r="B75" s="550"/>
      <c r="C75" s="550"/>
      <c r="D75" s="550"/>
      <c r="E75" s="550"/>
      <c r="F75" s="550"/>
      <c r="G75" s="550"/>
      <c r="H75" s="550"/>
      <c r="I75" s="550"/>
      <c r="J75" s="550"/>
      <c r="K75" s="550"/>
      <c r="L75" s="550"/>
      <c r="M75" s="550"/>
      <c r="N75" s="550"/>
      <c r="O75" s="550"/>
      <c r="P75" s="573"/>
      <c r="Q75" s="561"/>
      <c r="R75" s="566"/>
      <c r="S75" s="500" t="s">
        <v>110</v>
      </c>
      <c r="T75" s="501"/>
      <c r="U75" s="501"/>
      <c r="V75" s="501"/>
      <c r="W75" s="501"/>
      <c r="X75" s="501"/>
      <c r="Y75" s="129">
        <f>Y64+Y69</f>
        <v>0</v>
      </c>
      <c r="Z75" s="129"/>
      <c r="AA75" s="130"/>
      <c r="AB75" s="128"/>
      <c r="AC75" s="128"/>
      <c r="AD75" s="128"/>
      <c r="AE75" s="128">
        <f>AE64+AE69</f>
        <v>0</v>
      </c>
      <c r="AF75" s="128"/>
      <c r="AG75" s="130"/>
      <c r="AH75" s="128"/>
      <c r="AI75" s="128"/>
      <c r="AJ75" s="128"/>
      <c r="AK75" s="345">
        <f>AK64+AK69</f>
        <v>144</v>
      </c>
      <c r="AL75" s="345"/>
      <c r="AM75" s="128"/>
      <c r="AN75" s="128"/>
      <c r="AO75" s="128"/>
      <c r="AP75" s="128"/>
      <c r="AQ75" s="128">
        <f>AQ64+AQ69</f>
        <v>252</v>
      </c>
      <c r="AR75" s="128"/>
      <c r="AS75" s="128"/>
      <c r="AT75" s="128"/>
      <c r="AU75" s="128"/>
      <c r="AV75" s="128"/>
      <c r="AW75" s="128">
        <f>AW64+AW69</f>
        <v>108</v>
      </c>
      <c r="AX75" s="128"/>
      <c r="AY75" s="128"/>
      <c r="AZ75" s="128"/>
      <c r="BA75" s="128"/>
      <c r="BB75" s="128"/>
      <c r="BC75" s="128">
        <f>BC64+BC69</f>
        <v>360</v>
      </c>
      <c r="BD75" s="128"/>
      <c r="BE75" s="130"/>
      <c r="BF75" s="128"/>
      <c r="BG75" s="128"/>
      <c r="BH75" s="131"/>
      <c r="BI75" s="47">
        <f>Y75+AE75+AK75+AQ75+AW75+BC75</f>
        <v>864</v>
      </c>
    </row>
    <row r="76" spans="1:72" x14ac:dyDescent="0.2">
      <c r="A76" s="572" t="s">
        <v>175</v>
      </c>
      <c r="B76" s="550"/>
      <c r="C76" s="550"/>
      <c r="D76" s="550"/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50"/>
      <c r="P76" s="573"/>
      <c r="Q76" s="561"/>
      <c r="R76" s="566"/>
      <c r="S76" s="500" t="s">
        <v>104</v>
      </c>
      <c r="T76" s="501"/>
      <c r="U76" s="501"/>
      <c r="V76" s="501"/>
      <c r="W76" s="501"/>
      <c r="X76" s="501"/>
      <c r="Y76" s="268"/>
      <c r="Z76" s="268"/>
      <c r="AA76" s="130"/>
      <c r="AB76" s="128"/>
      <c r="AC76" s="128"/>
      <c r="AD76" s="128"/>
      <c r="AE76" s="129">
        <v>72</v>
      </c>
      <c r="AF76" s="129"/>
      <c r="AG76" s="130"/>
      <c r="AH76" s="128"/>
      <c r="AI76" s="128"/>
      <c r="AJ76" s="128"/>
      <c r="AK76" s="346"/>
      <c r="AL76" s="346"/>
      <c r="AM76" s="130"/>
      <c r="AN76" s="128"/>
      <c r="AO76" s="128"/>
      <c r="AP76" s="128"/>
      <c r="AQ76" s="129">
        <v>72</v>
      </c>
      <c r="AR76" s="129"/>
      <c r="AS76" s="130"/>
      <c r="AT76" s="128"/>
      <c r="AU76" s="128"/>
      <c r="AV76" s="128"/>
      <c r="AW76" s="129"/>
      <c r="AX76" s="129"/>
      <c r="AY76" s="130"/>
      <c r="AZ76" s="128"/>
      <c r="BA76" s="128"/>
      <c r="BB76" s="128"/>
      <c r="BC76" s="129">
        <v>36</v>
      </c>
      <c r="BD76" s="129"/>
      <c r="BE76" s="130"/>
      <c r="BF76" s="128"/>
      <c r="BG76" s="128"/>
      <c r="BH76" s="131"/>
      <c r="BI76" s="47">
        <f>Y76+AE76+AK76+AQ76+AW76+BC76</f>
        <v>180</v>
      </c>
    </row>
    <row r="77" spans="1:72" ht="28.5" customHeight="1" x14ac:dyDescent="0.2">
      <c r="A77" s="272"/>
      <c r="B77" s="237"/>
      <c r="C77" s="237"/>
      <c r="D77" s="237"/>
      <c r="E77" s="237"/>
      <c r="F77" s="237"/>
      <c r="G77" s="237"/>
      <c r="H77" s="237"/>
      <c r="I77" s="237"/>
      <c r="J77" s="237"/>
      <c r="K77" s="236"/>
      <c r="L77" s="236"/>
      <c r="M77" s="236"/>
      <c r="N77" s="236"/>
      <c r="O77" s="236"/>
      <c r="P77" s="221"/>
      <c r="Q77" s="561"/>
      <c r="R77" s="568"/>
      <c r="S77" s="465" t="s">
        <v>105</v>
      </c>
      <c r="T77" s="466"/>
      <c r="U77" s="466"/>
      <c r="V77" s="466"/>
      <c r="W77" s="466"/>
      <c r="X77" s="467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346"/>
      <c r="AL77" s="346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>
        <v>72</v>
      </c>
      <c r="BD77" s="129"/>
      <c r="BE77" s="130"/>
      <c r="BF77" s="128"/>
      <c r="BG77" s="128"/>
      <c r="BH77" s="131"/>
      <c r="BI77" s="47">
        <f>Y77+AE77+AK77+AQ77+AW77+BC77</f>
        <v>72</v>
      </c>
    </row>
    <row r="78" spans="1:72" ht="28.5" customHeight="1" x14ac:dyDescent="0.2">
      <c r="A78" s="563"/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273"/>
      <c r="Q78" s="561"/>
      <c r="R78" s="565" t="s">
        <v>99</v>
      </c>
      <c r="S78" s="465" t="s">
        <v>296</v>
      </c>
      <c r="T78" s="466"/>
      <c r="U78" s="466"/>
      <c r="V78" s="466"/>
      <c r="W78" s="466"/>
      <c r="X78" s="466"/>
      <c r="Y78" s="274">
        <f>COUNTIF(K23:K45,"Э")+COUNTIF(K49:K56,"Э")+COUNTIF(K61:K64,"Э")+COUNTIF(K66:K69,"Э")</f>
        <v>0</v>
      </c>
      <c r="Z78" s="274"/>
      <c r="AA78" s="275"/>
      <c r="AB78" s="276"/>
      <c r="AC78" s="276"/>
      <c r="AD78" s="276"/>
      <c r="AE78" s="274">
        <f>COUNTIF(L23:L45,"Э")+COUNTIF(L49:L56,"Э")+COUNTIF(L61:L64,"Э")+COUNTIF(L66:L69,"Э")</f>
        <v>4</v>
      </c>
      <c r="AF78" s="274"/>
      <c r="AG78" s="275"/>
      <c r="AH78" s="276"/>
      <c r="AI78" s="276"/>
      <c r="AJ78" s="276"/>
      <c r="AK78" s="347">
        <f>COUNTIF(M23:M45,"Э")+COUNTIF(M49:M56,"Э")+COUNTIF(M61:M64,"Э")+COUNTIF(M66:M69,"Э")</f>
        <v>0</v>
      </c>
      <c r="AL78" s="347"/>
      <c r="AM78" s="275"/>
      <c r="AN78" s="276"/>
      <c r="AO78" s="276"/>
      <c r="AP78" s="276"/>
      <c r="AQ78" s="274">
        <f>COUNTIF(N23:N45,"Э")+COUNTIF(N49:N56,"Э")+COUNTIF(N61:N64,"Э")+COUNTIF(N66:N69,"Э")</f>
        <v>4</v>
      </c>
      <c r="AR78" s="274"/>
      <c r="AS78" s="275"/>
      <c r="AT78" s="276"/>
      <c r="AU78" s="276"/>
      <c r="AV78" s="276"/>
      <c r="AW78" s="274">
        <f>COUNTIF(O23:O45,"Э")+COUNTIF(O49:O56,"Э")+COUNTIF(O61:O64,"Э")+COUNTIF(O66:O69,"Э")</f>
        <v>1</v>
      </c>
      <c r="AX78" s="274"/>
      <c r="AY78" s="275"/>
      <c r="AZ78" s="276"/>
      <c r="BA78" s="276"/>
      <c r="BB78" s="276"/>
      <c r="BC78" s="274">
        <f>COUNTIF(P23:P45,"Э")+COUNTIF(P49:P56,"Э")+COUNTIF(P61:P64,"Э")+COUNTIF(P66:P69,"Э")</f>
        <v>1</v>
      </c>
      <c r="BD78" s="274"/>
      <c r="BE78" s="275"/>
      <c r="BF78" s="276"/>
      <c r="BG78" s="276"/>
      <c r="BH78" s="277"/>
    </row>
    <row r="79" spans="1:72" x14ac:dyDescent="0.2">
      <c r="A79" s="556"/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271"/>
      <c r="Q79" s="561"/>
      <c r="R79" s="566"/>
      <c r="S79" s="557" t="s">
        <v>97</v>
      </c>
      <c r="T79" s="558"/>
      <c r="U79" s="558"/>
      <c r="V79" s="558"/>
      <c r="W79" s="558"/>
      <c r="X79" s="558"/>
      <c r="Y79" s="274">
        <f>COUNTIF(K23:K45,"ДЗ")+COUNTIF(K49:K56,"ДЗ")+COUNTIF(K61:K64,"ДЗ")+COUNTIF(K66:K69,"ДЗ")</f>
        <v>6</v>
      </c>
      <c r="Z79" s="274"/>
      <c r="AA79" s="275"/>
      <c r="AB79" s="276"/>
      <c r="AC79" s="276"/>
      <c r="AD79" s="276"/>
      <c r="AE79" s="274">
        <f>COUNTIF(L23:L45,"ДЗ")+COUNTIF(L49:L56,"ДЗ")++COUNTIF(L61:L64,"ДЗ")+COUNTIF(L66:L69,"ДЗ")</f>
        <v>4</v>
      </c>
      <c r="AF79" s="274"/>
      <c r="AG79" s="275"/>
      <c r="AH79" s="276"/>
      <c r="AI79" s="276"/>
      <c r="AJ79" s="276"/>
      <c r="AK79" s="347">
        <f>COUNTIF(M23:M45,"ДЗ")+COUNTIF(M49:M56,"ДЗ")+COUNTIF(M61:M64,"ДЗ")+COUNTIF(M66:M69,"ДЗ")</f>
        <v>3</v>
      </c>
      <c r="AL79" s="347"/>
      <c r="AM79" s="275"/>
      <c r="AN79" s="276"/>
      <c r="AO79" s="276"/>
      <c r="AP79" s="276"/>
      <c r="AQ79" s="274">
        <f>COUNTIF(N23:N45,"ДЗ")+COUNTIF(N49:N56,"ДЗ")+COUNTIF(N61:N64,"ДЗ")+COUNTIF(N66:N69,"ДЗ")</f>
        <v>8</v>
      </c>
      <c r="AR79" s="274"/>
      <c r="AS79" s="275"/>
      <c r="AT79" s="276"/>
      <c r="AU79" s="276"/>
      <c r="AV79" s="276"/>
      <c r="AW79" s="274">
        <f>COUNTIF(O23:O45,"ДЗ")+COUNTIF(O49:O56,"ДЗ")+COUNTIF(O61:O64,"ДЗ")+COUNTIF(O66:O69,"ДЗ")</f>
        <v>1</v>
      </c>
      <c r="AX79" s="274"/>
      <c r="AY79" s="275"/>
      <c r="AZ79" s="276"/>
      <c r="BA79" s="276"/>
      <c r="BB79" s="276"/>
      <c r="BC79" s="274">
        <f>COUNTIF(P23:P45,"ДЗ")+COUNTIF(P49:P56,"ДЗ")+COUNTIF(P61:P64,"ДЗ")+COUNTIF(P66:P69,"ДЗ")</f>
        <v>10</v>
      </c>
      <c r="BD79" s="274"/>
      <c r="BE79" s="275"/>
      <c r="BF79" s="276"/>
      <c r="BG79" s="276"/>
      <c r="BH79" s="277"/>
    </row>
    <row r="80" spans="1:72" ht="13.5" thickBot="1" x14ac:dyDescent="0.25">
      <c r="A80" s="278"/>
      <c r="B80" s="279"/>
      <c r="C80" s="279"/>
      <c r="D80" s="279"/>
      <c r="E80" s="279"/>
      <c r="F80" s="279"/>
      <c r="G80" s="279"/>
      <c r="H80" s="279"/>
      <c r="I80" s="279"/>
      <c r="J80" s="279"/>
      <c r="K80" s="280"/>
      <c r="L80" s="280"/>
      <c r="M80" s="280"/>
      <c r="N80" s="280"/>
      <c r="O80" s="280"/>
      <c r="P80" s="165"/>
      <c r="Q80" s="562"/>
      <c r="R80" s="567"/>
      <c r="S80" s="559" t="s">
        <v>98</v>
      </c>
      <c r="T80" s="560"/>
      <c r="U80" s="560"/>
      <c r="V80" s="560"/>
      <c r="W80" s="560"/>
      <c r="X80" s="560"/>
      <c r="Y80" s="281">
        <f>COUNTIF(K23:K45,"З")+COUNTIF(K49:K56,"З")+COUNTIF(K61:K64,"З")+COUNTIF(K66:K69,"З")</f>
        <v>1</v>
      </c>
      <c r="Z80" s="281"/>
      <c r="AA80" s="282"/>
      <c r="AB80" s="283"/>
      <c r="AC80" s="283"/>
      <c r="AD80" s="283"/>
      <c r="AE80" s="281">
        <f>COUNTIF(L23:L45,"З")+COUNTIF(L49:L56,"З")+COUNTIF(L61:L64,"З")+COUNTIF(L66:L69,"З")</f>
        <v>1</v>
      </c>
      <c r="AF80" s="281"/>
      <c r="AG80" s="282"/>
      <c r="AH80" s="283"/>
      <c r="AI80" s="283"/>
      <c r="AJ80" s="283"/>
      <c r="AK80" s="348">
        <f>COUNTIF(M23:M45,"З")+COUNTIF(M49:M56,"З")+COUNTIF(M61:M64,"З")+COUNTIF(M66:M69,"З")</f>
        <v>1</v>
      </c>
      <c r="AL80" s="348"/>
      <c r="AM80" s="282"/>
      <c r="AN80" s="283"/>
      <c r="AO80" s="283"/>
      <c r="AP80" s="283"/>
      <c r="AQ80" s="281">
        <f>COUNTIF(N23:N45,"З")+COUNTIF(N49:N56,"З")+COUNTIF(N61:N64,"З")+COUNTIF(N66:N69,"З")</f>
        <v>0</v>
      </c>
      <c r="AR80" s="281"/>
      <c r="AS80" s="282"/>
      <c r="AT80" s="283"/>
      <c r="AU80" s="283"/>
      <c r="AV80" s="283"/>
      <c r="AW80" s="281">
        <f>COUNTIF(O23:O45,"З")+COUNTIF(O49:O56,"З")+COUNTIF(O61:O64,"З")+COUNTIF(O66:O69,"З")</f>
        <v>1</v>
      </c>
      <c r="AX80" s="281"/>
      <c r="AY80" s="282"/>
      <c r="AZ80" s="283"/>
      <c r="BA80" s="283"/>
      <c r="BB80" s="283"/>
      <c r="BC80" s="281">
        <f>COUNTIF(P23:P45,"З")+COUNTIF(P49:P56,"З")+COUNTIF(P61:P64,"З")+COUNTIF(P66:P69,"З")</f>
        <v>0</v>
      </c>
      <c r="BD80" s="281"/>
      <c r="BE80" s="282"/>
      <c r="BF80" s="283"/>
      <c r="BG80" s="283"/>
      <c r="BH80" s="284"/>
    </row>
    <row r="81" spans="1:60" x14ac:dyDescent="0.2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6"/>
      <c r="L81" s="236"/>
      <c r="M81" s="236"/>
      <c r="N81" s="236"/>
      <c r="O81" s="236"/>
      <c r="P81" s="236"/>
      <c r="Q81" s="285"/>
      <c r="R81" s="286"/>
      <c r="S81" s="287" t="s">
        <v>41</v>
      </c>
      <c r="T81" s="287"/>
      <c r="U81" s="287"/>
      <c r="V81" s="287"/>
      <c r="W81" s="287"/>
      <c r="X81" s="287"/>
      <c r="Y81" s="287"/>
      <c r="Z81" s="287"/>
      <c r="AA81" s="288"/>
      <c r="AB81" s="287"/>
      <c r="AC81" s="287"/>
      <c r="AD81" s="287"/>
      <c r="AE81" s="287"/>
      <c r="AF81" s="287"/>
      <c r="AG81" s="288"/>
      <c r="AH81" s="287"/>
      <c r="AI81" s="287"/>
      <c r="AJ81" s="287"/>
      <c r="AK81" s="349"/>
      <c r="AL81" s="349"/>
      <c r="AM81" s="288"/>
      <c r="AN81" s="287"/>
      <c r="AO81" s="287"/>
      <c r="AP81" s="287"/>
      <c r="AQ81" s="236"/>
      <c r="AR81" s="236"/>
      <c r="AS81" s="288"/>
      <c r="AT81" s="287"/>
      <c r="AU81" s="287"/>
      <c r="AV81" s="287"/>
      <c r="AW81" s="236"/>
      <c r="AX81" s="236"/>
      <c r="AY81" s="288"/>
      <c r="AZ81" s="287"/>
      <c r="BA81" s="287"/>
      <c r="BB81" s="287"/>
      <c r="BC81" s="236"/>
      <c r="BD81" s="236"/>
      <c r="BE81" s="288"/>
      <c r="BF81" s="287"/>
      <c r="BG81" s="287"/>
      <c r="BH81" s="287"/>
    </row>
    <row r="82" spans="1:60" x14ac:dyDescent="0.2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6"/>
      <c r="L82" s="236"/>
      <c r="M82" s="236"/>
      <c r="N82" s="236"/>
      <c r="O82" s="236"/>
      <c r="P82" s="236"/>
      <c r="Q82" s="285"/>
      <c r="R82" s="286"/>
      <c r="S82" s="236"/>
      <c r="T82" s="236"/>
      <c r="U82" s="236"/>
      <c r="V82" s="236"/>
      <c r="W82" s="236"/>
      <c r="X82" s="236"/>
      <c r="Y82" s="236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350"/>
      <c r="AL82" s="350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89"/>
      <c r="BG82" s="289"/>
      <c r="BH82" s="289"/>
    </row>
    <row r="83" spans="1:60" x14ac:dyDescent="0.2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6"/>
      <c r="L83" s="236"/>
      <c r="M83" s="236"/>
      <c r="N83" s="236"/>
      <c r="O83" s="236"/>
      <c r="P83" s="236"/>
      <c r="Q83" s="285"/>
      <c r="R83" s="286"/>
      <c r="S83" s="236"/>
      <c r="T83" s="236"/>
      <c r="U83" s="236"/>
      <c r="V83" s="236"/>
      <c r="W83" s="236"/>
      <c r="X83" s="236"/>
      <c r="Y83" s="236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350"/>
      <c r="AL83" s="350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</row>
    <row r="84" spans="1:60" x14ac:dyDescent="0.2"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350"/>
      <c r="AL84" s="350"/>
      <c r="AM84" s="289"/>
      <c r="AN84" s="289"/>
      <c r="AO84" s="289"/>
      <c r="AP84" s="289"/>
      <c r="AQ84" s="289"/>
      <c r="AR84" s="289"/>
      <c r="AS84" s="289"/>
      <c r="AT84" s="289"/>
      <c r="AU84" s="289"/>
      <c r="AV84" s="289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89"/>
      <c r="BH84" s="289"/>
    </row>
    <row r="85" spans="1:60" x14ac:dyDescent="0.2"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350"/>
      <c r="AL85" s="350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</row>
    <row r="86" spans="1:60" x14ac:dyDescent="0.2"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350"/>
      <c r="AL86" s="350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</row>
    <row r="87" spans="1:60" x14ac:dyDescent="0.2"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350"/>
      <c r="AL87" s="350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</row>
    <row r="88" spans="1:60" x14ac:dyDescent="0.2"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350"/>
      <c r="AL88" s="350"/>
      <c r="AM88" s="289"/>
      <c r="AN88" s="289"/>
      <c r="AO88" s="289"/>
      <c r="AP88" s="289"/>
      <c r="AQ88" s="289"/>
      <c r="AR88" s="289"/>
      <c r="AS88" s="289"/>
      <c r="AT88" s="289"/>
      <c r="AU88" s="289"/>
      <c r="AV88" s="289"/>
      <c r="AW88" s="289"/>
      <c r="AX88" s="289"/>
      <c r="AY88" s="289"/>
      <c r="AZ88" s="289"/>
      <c r="BA88" s="289"/>
      <c r="BB88" s="289"/>
      <c r="BC88" s="289"/>
      <c r="BD88" s="289"/>
      <c r="BE88" s="289"/>
      <c r="BF88" s="289"/>
      <c r="BG88" s="289"/>
      <c r="BH88" s="289"/>
    </row>
    <row r="89" spans="1:60" x14ac:dyDescent="0.2"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350"/>
      <c r="AL89" s="350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</row>
    <row r="90" spans="1:60" x14ac:dyDescent="0.2"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350"/>
      <c r="AL90" s="350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</row>
    <row r="91" spans="1:60" x14ac:dyDescent="0.2"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350"/>
      <c r="AL91" s="350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</row>
    <row r="92" spans="1:60" x14ac:dyDescent="0.2"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350"/>
      <c r="AL92" s="350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</row>
    <row r="93" spans="1:60" x14ac:dyDescent="0.2"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350"/>
      <c r="AL93" s="350"/>
      <c r="AM93" s="289"/>
      <c r="AN93" s="289"/>
      <c r="AO93" s="289"/>
      <c r="AP93" s="289"/>
      <c r="AQ93" s="289"/>
      <c r="AR93" s="289"/>
      <c r="AS93" s="289"/>
      <c r="AT93" s="289"/>
      <c r="AU93" s="289"/>
      <c r="AV93" s="289"/>
      <c r="AW93" s="289"/>
      <c r="AX93" s="289"/>
      <c r="AY93" s="289"/>
      <c r="AZ93" s="289"/>
      <c r="BA93" s="289"/>
      <c r="BB93" s="289"/>
      <c r="BC93" s="289"/>
      <c r="BD93" s="289"/>
      <c r="BE93" s="289"/>
      <c r="BF93" s="289"/>
      <c r="BG93" s="289"/>
      <c r="BH93" s="289"/>
    </row>
    <row r="94" spans="1:60" x14ac:dyDescent="0.2"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350"/>
      <c r="AL94" s="350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289"/>
    </row>
    <row r="95" spans="1:60" x14ac:dyDescent="0.2"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350"/>
      <c r="AL95" s="350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</row>
    <row r="96" spans="1:60" x14ac:dyDescent="0.2"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350"/>
      <c r="AL96" s="350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</row>
    <row r="97" spans="11:60" x14ac:dyDescent="0.2"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350"/>
      <c r="AL97" s="350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</row>
    <row r="98" spans="11:60" x14ac:dyDescent="0.2"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350"/>
      <c r="AL98" s="350"/>
      <c r="AM98" s="289"/>
      <c r="AN98" s="289"/>
      <c r="AO98" s="289"/>
      <c r="AP98" s="289"/>
      <c r="AQ98" s="289"/>
      <c r="AR98" s="289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89"/>
      <c r="BE98" s="289"/>
      <c r="BF98" s="289"/>
      <c r="BG98" s="289"/>
      <c r="BH98" s="289"/>
    </row>
    <row r="99" spans="11:60" x14ac:dyDescent="0.2"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350"/>
      <c r="AL99" s="350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</row>
    <row r="100" spans="11:60" x14ac:dyDescent="0.2"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350"/>
      <c r="AL100" s="350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</row>
    <row r="101" spans="11:60" x14ac:dyDescent="0.2"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350"/>
      <c r="AL101" s="350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</row>
    <row r="102" spans="11:60" x14ac:dyDescent="0.2"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350"/>
      <c r="AL102" s="350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</row>
    <row r="103" spans="11:60" x14ac:dyDescent="0.2"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350"/>
      <c r="AL103" s="350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</row>
    <row r="104" spans="11:60" x14ac:dyDescent="0.2"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350"/>
      <c r="AL104" s="350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</row>
    <row r="105" spans="11:60" x14ac:dyDescent="0.2"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350"/>
      <c r="AL105" s="350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</row>
    <row r="106" spans="11:60" x14ac:dyDescent="0.2"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350"/>
      <c r="AL106" s="350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</row>
    <row r="107" spans="11:60" x14ac:dyDescent="0.2"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350"/>
      <c r="AL107" s="350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</row>
    <row r="108" spans="11:60" x14ac:dyDescent="0.2"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350"/>
      <c r="AL108" s="350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</row>
    <row r="109" spans="11:60" x14ac:dyDescent="0.2"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350"/>
      <c r="AL109" s="350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</row>
    <row r="110" spans="11:60" x14ac:dyDescent="0.2"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350"/>
      <c r="AL110" s="350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</row>
    <row r="111" spans="11:60" x14ac:dyDescent="0.2"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350"/>
      <c r="AL111" s="350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</row>
    <row r="112" spans="11:60" x14ac:dyDescent="0.2"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350"/>
      <c r="AL112" s="350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</row>
    <row r="113" spans="26:60" x14ac:dyDescent="0.2"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350"/>
      <c r="AL113" s="350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</row>
    <row r="114" spans="26:60" x14ac:dyDescent="0.2"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350"/>
      <c r="AL114" s="350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</row>
    <row r="115" spans="26:60" x14ac:dyDescent="0.2"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350"/>
      <c r="AL115" s="350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</row>
    <row r="116" spans="26:60" x14ac:dyDescent="0.2"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350"/>
      <c r="AL116" s="350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</row>
    <row r="117" spans="26:60" x14ac:dyDescent="0.2"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350"/>
      <c r="AL117" s="350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</row>
  </sheetData>
  <mergeCells count="325">
    <mergeCell ref="AA12:AD12"/>
    <mergeCell ref="Y14:AJ14"/>
    <mergeCell ref="AG12:AJ12"/>
    <mergeCell ref="AS16:AS17"/>
    <mergeCell ref="BE16:BE17"/>
    <mergeCell ref="BF16:BH16"/>
    <mergeCell ref="AZ16:BB16"/>
    <mergeCell ref="AT16:AV16"/>
    <mergeCell ref="AN16:AP16"/>
    <mergeCell ref="AH16:AJ16"/>
    <mergeCell ref="AW15:AW17"/>
    <mergeCell ref="Z15:AD15"/>
    <mergeCell ref="BD15:BH15"/>
    <mergeCell ref="AX15:BB15"/>
    <mergeCell ref="AR15:AV15"/>
    <mergeCell ref="Z16:Z17"/>
    <mergeCell ref="BD16:BD17"/>
    <mergeCell ref="AX16:AX17"/>
    <mergeCell ref="AR16:AR17"/>
    <mergeCell ref="BE12:BH12"/>
    <mergeCell ref="AA16:AA17"/>
    <mergeCell ref="U3:AD4"/>
    <mergeCell ref="AE9:AP9"/>
    <mergeCell ref="AE8:AP8"/>
    <mergeCell ref="AE7:AP7"/>
    <mergeCell ref="AE6:AP6"/>
    <mergeCell ref="AE5:AP5"/>
    <mergeCell ref="AE3:AP4"/>
    <mergeCell ref="AQ9:AW9"/>
    <mergeCell ref="AQ8:AW8"/>
    <mergeCell ref="AQ7:AW7"/>
    <mergeCell ref="AQ6:AW6"/>
    <mergeCell ref="AQ5:AW5"/>
    <mergeCell ref="AQ3:AW4"/>
    <mergeCell ref="BH42:BH43"/>
    <mergeCell ref="BF42:BF43"/>
    <mergeCell ref="AM40:AM41"/>
    <mergeCell ref="AN40:AN41"/>
    <mergeCell ref="AO40:AO41"/>
    <mergeCell ref="BH40:BH41"/>
    <mergeCell ref="BF40:BF41"/>
    <mergeCell ref="AW14:BH14"/>
    <mergeCell ref="AK14:AV14"/>
    <mergeCell ref="AX40:AX41"/>
    <mergeCell ref="AX42:AX43"/>
    <mergeCell ref="BD42:BD43"/>
    <mergeCell ref="BG40:BG41"/>
    <mergeCell ref="BG42:BG43"/>
    <mergeCell ref="AV40:AV41"/>
    <mergeCell ref="AV42:AV43"/>
    <mergeCell ref="BE40:BE41"/>
    <mergeCell ref="AQ15:AQ17"/>
    <mergeCell ref="AL40:AL41"/>
    <mergeCell ref="AP40:AP41"/>
    <mergeCell ref="AQ40:AQ41"/>
    <mergeCell ref="AR40:AR41"/>
    <mergeCell ref="BC15:BC17"/>
    <mergeCell ref="BG44:BG45"/>
    <mergeCell ref="BE42:BE43"/>
    <mergeCell ref="AW44:AW45"/>
    <mergeCell ref="AZ42:AZ43"/>
    <mergeCell ref="BA42:BA43"/>
    <mergeCell ref="AY44:AY45"/>
    <mergeCell ref="AX44:AX45"/>
    <mergeCell ref="AZ44:AZ45"/>
    <mergeCell ref="BD40:BD41"/>
    <mergeCell ref="BB42:BB43"/>
    <mergeCell ref="AW42:AW43"/>
    <mergeCell ref="B70:J70"/>
    <mergeCell ref="K71:P71"/>
    <mergeCell ref="AS44:AS45"/>
    <mergeCell ref="AT44:AT45"/>
    <mergeCell ref="AU44:AU45"/>
    <mergeCell ref="AC44:AC45"/>
    <mergeCell ref="AM44:AM45"/>
    <mergeCell ref="AD42:AD43"/>
    <mergeCell ref="AD44:AD45"/>
    <mergeCell ref="AJ42:AJ43"/>
    <mergeCell ref="AJ44:AJ45"/>
    <mergeCell ref="Z42:Z43"/>
    <mergeCell ref="Z44:Z45"/>
    <mergeCell ref="AF42:AF43"/>
    <mergeCell ref="AF44:AF45"/>
    <mergeCell ref="AL44:AL45"/>
    <mergeCell ref="AB44:AB45"/>
    <mergeCell ref="AG44:AG45"/>
    <mergeCell ref="AH44:AH45"/>
    <mergeCell ref="AI44:AI45"/>
    <mergeCell ref="AE44:AE45"/>
    <mergeCell ref="AG42:AG43"/>
    <mergeCell ref="AH42:AH43"/>
    <mergeCell ref="AA42:AA43"/>
    <mergeCell ref="S78:X78"/>
    <mergeCell ref="A79:O79"/>
    <mergeCell ref="S79:X79"/>
    <mergeCell ref="S80:X80"/>
    <mergeCell ref="Q73:Q80"/>
    <mergeCell ref="S73:X73"/>
    <mergeCell ref="S74:X74"/>
    <mergeCell ref="S75:X75"/>
    <mergeCell ref="A78:O78"/>
    <mergeCell ref="S76:X76"/>
    <mergeCell ref="R78:R80"/>
    <mergeCell ref="R73:R77"/>
    <mergeCell ref="S77:X77"/>
    <mergeCell ref="A74:P74"/>
    <mergeCell ref="A75:P75"/>
    <mergeCell ref="A76:P76"/>
    <mergeCell ref="BI64:BK64"/>
    <mergeCell ref="BI67:BJ67"/>
    <mergeCell ref="AN44:AN45"/>
    <mergeCell ref="AO44:AO45"/>
    <mergeCell ref="BC44:BC45"/>
    <mergeCell ref="AK44:AK45"/>
    <mergeCell ref="AW40:AW41"/>
    <mergeCell ref="BB40:BB41"/>
    <mergeCell ref="AY40:AY41"/>
    <mergeCell ref="AZ40:AZ41"/>
    <mergeCell ref="BA40:BA41"/>
    <mergeCell ref="BB44:BB45"/>
    <mergeCell ref="BC40:BC41"/>
    <mergeCell ref="BC42:BC43"/>
    <mergeCell ref="BA44:BA45"/>
    <mergeCell ref="AV44:AV45"/>
    <mergeCell ref="AY42:AY43"/>
    <mergeCell ref="BH44:BH45"/>
    <mergeCell ref="BE44:BE45"/>
    <mergeCell ref="BF44:BF45"/>
    <mergeCell ref="BD44:BD45"/>
    <mergeCell ref="AP42:AP43"/>
    <mergeCell ref="AP44:AP45"/>
    <mergeCell ref="AN42:AN43"/>
    <mergeCell ref="AQ44:AQ45"/>
    <mergeCell ref="AR44:AR45"/>
    <mergeCell ref="AS42:AS43"/>
    <mergeCell ref="AR42:AR43"/>
    <mergeCell ref="AT42:AT43"/>
    <mergeCell ref="AU42:AU43"/>
    <mergeCell ref="AK40:AK41"/>
    <mergeCell ref="AI42:AI43"/>
    <mergeCell ref="AM42:AM43"/>
    <mergeCell ref="AI40:AI41"/>
    <mergeCell ref="AJ40:AJ41"/>
    <mergeCell ref="AL42:AL43"/>
    <mergeCell ref="A40:A41"/>
    <mergeCell ref="B40:J40"/>
    <mergeCell ref="K46:P46"/>
    <mergeCell ref="K47:P47"/>
    <mergeCell ref="B61:J61"/>
    <mergeCell ref="K60:P60"/>
    <mergeCell ref="B65:J65"/>
    <mergeCell ref="K65:P65"/>
    <mergeCell ref="A44:A45"/>
    <mergeCell ref="K44:K45"/>
    <mergeCell ref="N42:N43"/>
    <mergeCell ref="O42:O43"/>
    <mergeCell ref="B44:J44"/>
    <mergeCell ref="L40:L41"/>
    <mergeCell ref="M40:M41"/>
    <mergeCell ref="N40:N41"/>
    <mergeCell ref="O44:O45"/>
    <mergeCell ref="P44:P45"/>
    <mergeCell ref="P42:P43"/>
    <mergeCell ref="N52:N53"/>
    <mergeCell ref="A42:A43"/>
    <mergeCell ref="B42:J42"/>
    <mergeCell ref="K42:K43"/>
    <mergeCell ref="B69:J69"/>
    <mergeCell ref="B60:J60"/>
    <mergeCell ref="B62:J62"/>
    <mergeCell ref="B68:J68"/>
    <mergeCell ref="B64:J64"/>
    <mergeCell ref="B63:J63"/>
    <mergeCell ref="B67:J67"/>
    <mergeCell ref="B66:J66"/>
    <mergeCell ref="N44:N45"/>
    <mergeCell ref="B59:J59"/>
    <mergeCell ref="Q44:Q45"/>
    <mergeCell ref="K57:P57"/>
    <mergeCell ref="B50:J50"/>
    <mergeCell ref="B52:J52"/>
    <mergeCell ref="B56:J56"/>
    <mergeCell ref="B47:J47"/>
    <mergeCell ref="B54:J54"/>
    <mergeCell ref="B49:J49"/>
    <mergeCell ref="B57:J57"/>
    <mergeCell ref="M44:M45"/>
    <mergeCell ref="A2:AW2"/>
    <mergeCell ref="A3:A4"/>
    <mergeCell ref="A71:J71"/>
    <mergeCell ref="B23:J23"/>
    <mergeCell ref="B36:J36"/>
    <mergeCell ref="B35:J35"/>
    <mergeCell ref="B29:J29"/>
    <mergeCell ref="B31:J31"/>
    <mergeCell ref="B33:J33"/>
    <mergeCell ref="B34:J34"/>
    <mergeCell ref="O9:T9"/>
    <mergeCell ref="O8:T8"/>
    <mergeCell ref="U40:U41"/>
    <mergeCell ref="V40:V41"/>
    <mergeCell ref="J3:N4"/>
    <mergeCell ref="O3:T4"/>
    <mergeCell ref="A13:A18"/>
    <mergeCell ref="B13:J18"/>
    <mergeCell ref="B46:J46"/>
    <mergeCell ref="B55:J55"/>
    <mergeCell ref="K40:K41"/>
    <mergeCell ref="B51:J51"/>
    <mergeCell ref="R42:R43"/>
    <mergeCell ref="S42:S43"/>
    <mergeCell ref="B3:F4"/>
    <mergeCell ref="B9:F9"/>
    <mergeCell ref="B8:F8"/>
    <mergeCell ref="B7:F7"/>
    <mergeCell ref="B6:F6"/>
    <mergeCell ref="B5:F5"/>
    <mergeCell ref="Y13:BH13"/>
    <mergeCell ref="AM16:AM17"/>
    <mergeCell ref="U16:W16"/>
    <mergeCell ref="X15:X17"/>
    <mergeCell ref="AL15:AP15"/>
    <mergeCell ref="AF15:AJ15"/>
    <mergeCell ref="AL16:AL17"/>
    <mergeCell ref="AF16:AF17"/>
    <mergeCell ref="AB16:AD16"/>
    <mergeCell ref="K13:P17"/>
    <mergeCell ref="O5:T5"/>
    <mergeCell ref="O6:T6"/>
    <mergeCell ref="Q14:Q17"/>
    <mergeCell ref="R14:R17"/>
    <mergeCell ref="G3:I4"/>
    <mergeCell ref="AM12:AP12"/>
    <mergeCell ref="AS12:AV12"/>
    <mergeCell ref="AY12:BB12"/>
    <mergeCell ref="AA44:AA45"/>
    <mergeCell ref="X42:X43"/>
    <mergeCell ref="AD40:AD41"/>
    <mergeCell ref="S40:S41"/>
    <mergeCell ref="X44:X45"/>
    <mergeCell ref="R40:R41"/>
    <mergeCell ref="Y42:Y43"/>
    <mergeCell ref="U42:U43"/>
    <mergeCell ref="V42:V43"/>
    <mergeCell ref="W42:W43"/>
    <mergeCell ref="AA40:AA41"/>
    <mergeCell ref="AC40:AC41"/>
    <mergeCell ref="AB40:AB41"/>
    <mergeCell ref="T44:T45"/>
    <mergeCell ref="Y44:Y45"/>
    <mergeCell ref="S44:S45"/>
    <mergeCell ref="AC42:AC43"/>
    <mergeCell ref="Z40:Z41"/>
    <mergeCell ref="B28:J28"/>
    <mergeCell ref="B27:J27"/>
    <mergeCell ref="AY16:AY17"/>
    <mergeCell ref="AE15:AE17"/>
    <mergeCell ref="AG16:AG17"/>
    <mergeCell ref="Y15:Y17"/>
    <mergeCell ref="AK15:AK17"/>
    <mergeCell ref="AB42:AB43"/>
    <mergeCell ref="Q42:Q43"/>
    <mergeCell ref="B43:J43"/>
    <mergeCell ref="L42:L43"/>
    <mergeCell ref="M42:M43"/>
    <mergeCell ref="AG40:AG41"/>
    <mergeCell ref="AH40:AH41"/>
    <mergeCell ref="AT40:AT41"/>
    <mergeCell ref="AU40:AU41"/>
    <mergeCell ref="AS40:AS41"/>
    <mergeCell ref="AK42:AK43"/>
    <mergeCell ref="AQ42:AQ43"/>
    <mergeCell ref="AO42:AO43"/>
    <mergeCell ref="AE42:AE43"/>
    <mergeCell ref="AF40:AF41"/>
    <mergeCell ref="B19:J19"/>
    <mergeCell ref="AE40:AE41"/>
    <mergeCell ref="B38:J38"/>
    <mergeCell ref="B45:J45"/>
    <mergeCell ref="B37:J37"/>
    <mergeCell ref="O40:O41"/>
    <mergeCell ref="P40:P41"/>
    <mergeCell ref="B41:J41"/>
    <mergeCell ref="Y40:Y41"/>
    <mergeCell ref="T40:T41"/>
    <mergeCell ref="B20:J20"/>
    <mergeCell ref="B22:J22"/>
    <mergeCell ref="B30:J30"/>
    <mergeCell ref="B26:J26"/>
    <mergeCell ref="W40:W41"/>
    <mergeCell ref="B32:J32"/>
    <mergeCell ref="B39:J39"/>
    <mergeCell ref="X40:X41"/>
    <mergeCell ref="U44:U45"/>
    <mergeCell ref="V44:V45"/>
    <mergeCell ref="W44:W45"/>
    <mergeCell ref="T42:T43"/>
    <mergeCell ref="R44:R45"/>
    <mergeCell ref="Q40:Q41"/>
    <mergeCell ref="L44:L45"/>
    <mergeCell ref="B24:J24"/>
    <mergeCell ref="G5:I5"/>
    <mergeCell ref="J9:N9"/>
    <mergeCell ref="J8:N8"/>
    <mergeCell ref="J7:N7"/>
    <mergeCell ref="J6:N6"/>
    <mergeCell ref="J5:N5"/>
    <mergeCell ref="K20:P20"/>
    <mergeCell ref="B25:J25"/>
    <mergeCell ref="O7:T7"/>
    <mergeCell ref="G9:I9"/>
    <mergeCell ref="G8:I8"/>
    <mergeCell ref="G7:I7"/>
    <mergeCell ref="G6:I6"/>
    <mergeCell ref="S14:S17"/>
    <mergeCell ref="T15:W15"/>
    <mergeCell ref="T16:T17"/>
    <mergeCell ref="Q13:X13"/>
    <mergeCell ref="T14:X14"/>
    <mergeCell ref="U9:AD9"/>
    <mergeCell ref="U8:AD8"/>
    <mergeCell ref="U7:AD7"/>
    <mergeCell ref="U6:AD6"/>
    <mergeCell ref="U5:AD5"/>
    <mergeCell ref="K19:P19"/>
  </mergeCells>
  <printOptions horizontalCentered="1"/>
  <pageMargins left="0.15748031496062992" right="0.15748031496062992" top="1.0236220472440944" bottom="0.55118110236220474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20" zoomScaleNormal="120" workbookViewId="0">
      <selection sqref="A1:I40"/>
    </sheetView>
  </sheetViews>
  <sheetFormatPr defaultColWidth="9.140625" defaultRowHeight="12.75" x14ac:dyDescent="0.2"/>
  <cols>
    <col min="1" max="1" width="4.85546875" style="8" customWidth="1"/>
    <col min="2" max="2" width="12.7109375" style="2" customWidth="1"/>
    <col min="3" max="3" width="10.42578125" style="2" customWidth="1"/>
    <col min="4" max="4" width="10.5703125" style="2" customWidth="1"/>
    <col min="5" max="5" width="11" style="2" customWidth="1"/>
    <col min="6" max="6" width="11.28515625" style="2" customWidth="1"/>
    <col min="7" max="7" width="10.85546875" style="2" customWidth="1"/>
    <col min="8" max="16384" width="9.140625" style="2"/>
  </cols>
  <sheetData>
    <row r="1" spans="1:9" ht="31.5" customHeight="1" x14ac:dyDescent="0.2">
      <c r="A1" s="596" t="s">
        <v>77</v>
      </c>
      <c r="B1" s="596"/>
      <c r="C1" s="596"/>
      <c r="D1" s="596"/>
      <c r="E1" s="596"/>
      <c r="F1" s="596"/>
      <c r="G1" s="596"/>
      <c r="H1" s="596"/>
      <c r="I1" s="596"/>
    </row>
    <row r="2" spans="1:9" x14ac:dyDescent="0.2">
      <c r="A2" s="1"/>
      <c r="B2" s="4"/>
    </row>
    <row r="3" spans="1:9" ht="16.5" customHeight="1" x14ac:dyDescent="0.2">
      <c r="A3" s="5" t="s">
        <v>29</v>
      </c>
      <c r="B3" s="597" t="s">
        <v>30</v>
      </c>
      <c r="C3" s="598"/>
      <c r="D3" s="598"/>
      <c r="E3" s="598"/>
      <c r="F3" s="598"/>
      <c r="G3" s="598"/>
      <c r="H3" s="598"/>
      <c r="I3" s="599"/>
    </row>
    <row r="4" spans="1:9" ht="16.5" customHeight="1" x14ac:dyDescent="0.2">
      <c r="A4" s="6"/>
      <c r="B4" s="597" t="s">
        <v>31</v>
      </c>
      <c r="C4" s="598"/>
      <c r="D4" s="598"/>
      <c r="E4" s="598"/>
      <c r="F4" s="598"/>
      <c r="G4" s="598"/>
      <c r="H4" s="598"/>
      <c r="I4" s="599"/>
    </row>
    <row r="5" spans="1:9" ht="16.5" customHeight="1" x14ac:dyDescent="0.2">
      <c r="A5" s="6">
        <v>1</v>
      </c>
      <c r="B5" s="593" t="s">
        <v>46</v>
      </c>
      <c r="C5" s="594"/>
      <c r="D5" s="594"/>
      <c r="E5" s="594"/>
      <c r="F5" s="594"/>
      <c r="G5" s="594"/>
      <c r="H5" s="594"/>
      <c r="I5" s="595"/>
    </row>
    <row r="6" spans="1:9" ht="16.5" customHeight="1" x14ac:dyDescent="0.2">
      <c r="A6" s="6">
        <v>2</v>
      </c>
      <c r="B6" s="593" t="s">
        <v>47</v>
      </c>
      <c r="C6" s="594"/>
      <c r="D6" s="594"/>
      <c r="E6" s="594"/>
      <c r="F6" s="594"/>
      <c r="G6" s="594"/>
      <c r="H6" s="594"/>
      <c r="I6" s="595"/>
    </row>
    <row r="7" spans="1:9" ht="16.5" customHeight="1" x14ac:dyDescent="0.2">
      <c r="A7" s="6">
        <v>3</v>
      </c>
      <c r="B7" s="593" t="s">
        <v>48</v>
      </c>
      <c r="C7" s="594"/>
      <c r="D7" s="594"/>
      <c r="E7" s="594"/>
      <c r="F7" s="594"/>
      <c r="G7" s="594"/>
      <c r="H7" s="594"/>
      <c r="I7" s="595"/>
    </row>
    <row r="8" spans="1:9" ht="16.5" customHeight="1" x14ac:dyDescent="0.2">
      <c r="A8" s="6">
        <v>4</v>
      </c>
      <c r="B8" s="593" t="s">
        <v>49</v>
      </c>
      <c r="C8" s="594"/>
      <c r="D8" s="594"/>
      <c r="E8" s="594"/>
      <c r="F8" s="594"/>
      <c r="G8" s="594"/>
      <c r="H8" s="594"/>
      <c r="I8" s="595"/>
    </row>
    <row r="9" spans="1:9" ht="16.5" customHeight="1" x14ac:dyDescent="0.2">
      <c r="A9" s="6">
        <v>5</v>
      </c>
      <c r="B9" s="593" t="s">
        <v>50</v>
      </c>
      <c r="C9" s="594"/>
      <c r="D9" s="594"/>
      <c r="E9" s="594"/>
      <c r="F9" s="594"/>
      <c r="G9" s="594"/>
      <c r="H9" s="594"/>
      <c r="I9" s="595"/>
    </row>
    <row r="10" spans="1:9" ht="16.5" customHeight="1" x14ac:dyDescent="0.2">
      <c r="A10" s="6">
        <v>6</v>
      </c>
      <c r="B10" s="593" t="s">
        <v>51</v>
      </c>
      <c r="C10" s="594"/>
      <c r="D10" s="594"/>
      <c r="E10" s="594"/>
      <c r="F10" s="594"/>
      <c r="G10" s="594"/>
      <c r="H10" s="594"/>
      <c r="I10" s="595"/>
    </row>
    <row r="11" spans="1:9" ht="16.5" customHeight="1" x14ac:dyDescent="0.2">
      <c r="A11" s="6">
        <v>7</v>
      </c>
      <c r="B11" s="600" t="s">
        <v>52</v>
      </c>
      <c r="C11" s="601"/>
      <c r="D11" s="601"/>
      <c r="E11" s="601"/>
      <c r="F11" s="601"/>
      <c r="G11" s="601"/>
      <c r="H11" s="601"/>
      <c r="I11" s="602"/>
    </row>
    <row r="12" spans="1:9" ht="16.5" customHeight="1" x14ac:dyDescent="0.2">
      <c r="A12" s="6">
        <v>8</v>
      </c>
      <c r="B12" s="593" t="s">
        <v>53</v>
      </c>
      <c r="C12" s="594"/>
      <c r="D12" s="594"/>
      <c r="E12" s="594"/>
      <c r="F12" s="594"/>
      <c r="G12" s="594"/>
      <c r="H12" s="594"/>
      <c r="I12" s="595"/>
    </row>
    <row r="13" spans="1:9" ht="16.5" customHeight="1" x14ac:dyDescent="0.2">
      <c r="A13" s="6">
        <v>9</v>
      </c>
      <c r="B13" s="603" t="s">
        <v>54</v>
      </c>
      <c r="C13" s="604"/>
      <c r="D13" s="604"/>
      <c r="E13" s="604"/>
      <c r="F13" s="604"/>
      <c r="G13" s="604"/>
      <c r="H13" s="604"/>
      <c r="I13" s="605"/>
    </row>
    <row r="14" spans="1:9" ht="16.5" customHeight="1" x14ac:dyDescent="0.2">
      <c r="A14" s="6">
        <v>10</v>
      </c>
      <c r="B14" s="593" t="s">
        <v>55</v>
      </c>
      <c r="C14" s="594"/>
      <c r="D14" s="594"/>
      <c r="E14" s="594"/>
      <c r="F14" s="594"/>
      <c r="G14" s="594"/>
      <c r="H14" s="594"/>
      <c r="I14" s="595"/>
    </row>
    <row r="15" spans="1:9" ht="16.5" customHeight="1" x14ac:dyDescent="0.2">
      <c r="A15" s="6">
        <v>11</v>
      </c>
      <c r="B15" s="593" t="s">
        <v>56</v>
      </c>
      <c r="C15" s="594"/>
      <c r="D15" s="594"/>
      <c r="E15" s="594"/>
      <c r="F15" s="594"/>
      <c r="G15" s="594"/>
      <c r="H15" s="594"/>
      <c r="I15" s="595"/>
    </row>
    <row r="16" spans="1:9" ht="16.5" customHeight="1" x14ac:dyDescent="0.2">
      <c r="A16" s="6">
        <v>12</v>
      </c>
      <c r="B16" s="593" t="s">
        <v>57</v>
      </c>
      <c r="C16" s="594"/>
      <c r="D16" s="594"/>
      <c r="E16" s="594"/>
      <c r="F16" s="594"/>
      <c r="G16" s="594"/>
      <c r="H16" s="594"/>
      <c r="I16" s="595"/>
    </row>
    <row r="17" spans="1:9" ht="16.5" customHeight="1" x14ac:dyDescent="0.2">
      <c r="A17" s="6">
        <v>13</v>
      </c>
      <c r="B17" s="603" t="s">
        <v>58</v>
      </c>
      <c r="C17" s="604"/>
      <c r="D17" s="604"/>
      <c r="E17" s="604"/>
      <c r="F17" s="604"/>
      <c r="G17" s="604"/>
      <c r="H17" s="604"/>
      <c r="I17" s="605"/>
    </row>
    <row r="18" spans="1:9" ht="16.5" customHeight="1" x14ac:dyDescent="0.2">
      <c r="A18" s="6">
        <v>13</v>
      </c>
      <c r="B18" s="603" t="s">
        <v>45</v>
      </c>
      <c r="C18" s="604"/>
      <c r="D18" s="604"/>
      <c r="E18" s="604"/>
      <c r="F18" s="604"/>
      <c r="G18" s="604"/>
      <c r="H18" s="604"/>
      <c r="I18" s="605"/>
    </row>
    <row r="19" spans="1:9" ht="16.5" customHeight="1" x14ac:dyDescent="0.2">
      <c r="A19" s="6"/>
      <c r="B19" s="597" t="s">
        <v>32</v>
      </c>
      <c r="C19" s="598"/>
      <c r="D19" s="598"/>
      <c r="E19" s="598"/>
      <c r="F19" s="598"/>
      <c r="G19" s="598"/>
      <c r="H19" s="598"/>
      <c r="I19" s="599"/>
    </row>
    <row r="20" spans="1:9" ht="16.5" customHeight="1" x14ac:dyDescent="0.2">
      <c r="A20" s="6">
        <v>1</v>
      </c>
      <c r="B20" s="593" t="s">
        <v>59</v>
      </c>
      <c r="C20" s="594"/>
      <c r="D20" s="594"/>
      <c r="E20" s="594"/>
      <c r="F20" s="594"/>
      <c r="G20" s="594"/>
      <c r="H20" s="594"/>
      <c r="I20" s="595"/>
    </row>
    <row r="21" spans="1:9" ht="16.5" customHeight="1" x14ac:dyDescent="0.2">
      <c r="A21" s="6">
        <v>2</v>
      </c>
      <c r="B21" s="593" t="s">
        <v>60</v>
      </c>
      <c r="C21" s="594"/>
      <c r="D21" s="594"/>
      <c r="E21" s="594"/>
      <c r="F21" s="594"/>
      <c r="G21" s="594"/>
      <c r="H21" s="594"/>
      <c r="I21" s="595"/>
    </row>
    <row r="22" spans="1:9" ht="16.5" customHeight="1" x14ac:dyDescent="0.2">
      <c r="A22" s="6">
        <v>3</v>
      </c>
      <c r="B22" s="600" t="s">
        <v>61</v>
      </c>
      <c r="C22" s="601"/>
      <c r="D22" s="601"/>
      <c r="E22" s="601"/>
      <c r="F22" s="601"/>
      <c r="G22" s="601"/>
      <c r="H22" s="601"/>
      <c r="I22" s="602"/>
    </row>
    <row r="23" spans="1:9" ht="16.5" customHeight="1" x14ac:dyDescent="0.2">
      <c r="A23" s="6">
        <v>4</v>
      </c>
      <c r="B23" s="593" t="s">
        <v>62</v>
      </c>
      <c r="C23" s="594"/>
      <c r="D23" s="594"/>
      <c r="E23" s="594"/>
      <c r="F23" s="594"/>
      <c r="G23" s="594"/>
      <c r="H23" s="594"/>
      <c r="I23" s="595"/>
    </row>
    <row r="24" spans="1:9" ht="16.5" hidden="1" customHeight="1" x14ac:dyDescent="0.2">
      <c r="A24" s="6"/>
      <c r="B24" s="593"/>
      <c r="C24" s="594"/>
      <c r="D24" s="594"/>
      <c r="E24" s="594"/>
      <c r="F24" s="594"/>
      <c r="G24" s="594"/>
      <c r="H24" s="594"/>
      <c r="I24" s="595"/>
    </row>
    <row r="25" spans="1:9" ht="16.5" hidden="1" customHeight="1" x14ac:dyDescent="0.2">
      <c r="A25" s="6"/>
      <c r="B25" s="593"/>
      <c r="C25" s="594"/>
      <c r="D25" s="594"/>
      <c r="E25" s="594"/>
      <c r="F25" s="594"/>
      <c r="G25" s="594"/>
      <c r="H25" s="594"/>
      <c r="I25" s="595"/>
    </row>
    <row r="26" spans="1:9" ht="16.5" customHeight="1" x14ac:dyDescent="0.2">
      <c r="A26" s="6"/>
      <c r="B26" s="597" t="s">
        <v>33</v>
      </c>
      <c r="C26" s="598"/>
      <c r="D26" s="598"/>
      <c r="E26" s="598"/>
      <c r="F26" s="598"/>
      <c r="G26" s="598"/>
      <c r="H26" s="598"/>
      <c r="I26" s="599"/>
    </row>
    <row r="27" spans="1:9" ht="16.5" customHeight="1" x14ac:dyDescent="0.2">
      <c r="A27" s="6">
        <v>1</v>
      </c>
      <c r="B27" s="593" t="s">
        <v>63</v>
      </c>
      <c r="C27" s="594"/>
      <c r="D27" s="594"/>
      <c r="E27" s="594"/>
      <c r="F27" s="594"/>
      <c r="G27" s="594"/>
      <c r="H27" s="594"/>
      <c r="I27" s="595"/>
    </row>
    <row r="28" spans="1:9" ht="16.5" customHeight="1" x14ac:dyDescent="0.2">
      <c r="A28" s="6">
        <v>2</v>
      </c>
      <c r="B28" s="593" t="s">
        <v>64</v>
      </c>
      <c r="C28" s="594"/>
      <c r="D28" s="594"/>
      <c r="E28" s="594"/>
      <c r="F28" s="594"/>
      <c r="G28" s="594"/>
      <c r="H28" s="594"/>
      <c r="I28" s="595"/>
    </row>
    <row r="29" spans="1:9" ht="16.5" customHeight="1" x14ac:dyDescent="0.2">
      <c r="A29" s="6">
        <v>3</v>
      </c>
      <c r="B29" s="593" t="s">
        <v>65</v>
      </c>
      <c r="C29" s="594"/>
      <c r="D29" s="594"/>
      <c r="E29" s="594"/>
      <c r="F29" s="594"/>
      <c r="G29" s="594"/>
      <c r="H29" s="594"/>
      <c r="I29" s="595"/>
    </row>
    <row r="30" spans="1:9" ht="16.5" customHeight="1" x14ac:dyDescent="0.2">
      <c r="A30" s="6"/>
      <c r="B30" s="597" t="s">
        <v>37</v>
      </c>
      <c r="C30" s="598"/>
      <c r="D30" s="598"/>
      <c r="E30" s="598"/>
      <c r="F30" s="598"/>
      <c r="G30" s="598"/>
      <c r="H30" s="598"/>
      <c r="I30" s="599"/>
    </row>
    <row r="31" spans="1:9" ht="16.5" customHeight="1" x14ac:dyDescent="0.2">
      <c r="A31" s="6">
        <v>1</v>
      </c>
      <c r="B31" s="603" t="s">
        <v>66</v>
      </c>
      <c r="C31" s="604"/>
      <c r="D31" s="604"/>
      <c r="E31" s="604"/>
      <c r="F31" s="604"/>
      <c r="G31" s="604"/>
      <c r="H31" s="604"/>
      <c r="I31" s="605"/>
    </row>
    <row r="32" spans="1:9" ht="16.5" customHeight="1" x14ac:dyDescent="0.2">
      <c r="A32" s="6">
        <v>2</v>
      </c>
      <c r="B32" s="603" t="s">
        <v>67</v>
      </c>
      <c r="C32" s="604"/>
      <c r="D32" s="604"/>
      <c r="E32" s="604"/>
      <c r="F32" s="604"/>
      <c r="G32" s="604"/>
      <c r="H32" s="604"/>
      <c r="I32" s="605"/>
    </row>
    <row r="33" spans="1:9" ht="16.5" customHeight="1" x14ac:dyDescent="0.2">
      <c r="A33" s="6">
        <v>3</v>
      </c>
      <c r="B33" s="603" t="s">
        <v>68</v>
      </c>
      <c r="C33" s="604"/>
      <c r="D33" s="604"/>
      <c r="E33" s="604"/>
      <c r="F33" s="604"/>
      <c r="G33" s="604"/>
      <c r="H33" s="604"/>
      <c r="I33" s="605"/>
    </row>
    <row r="34" spans="1:9" ht="16.5" customHeight="1" x14ac:dyDescent="0.2">
      <c r="A34" s="6"/>
      <c r="B34" s="597" t="s">
        <v>34</v>
      </c>
      <c r="C34" s="598"/>
      <c r="D34" s="598"/>
      <c r="E34" s="598"/>
      <c r="F34" s="598"/>
      <c r="G34" s="598"/>
      <c r="H34" s="598"/>
      <c r="I34" s="599"/>
    </row>
    <row r="35" spans="1:9" ht="16.5" customHeight="1" x14ac:dyDescent="0.2">
      <c r="A35" s="6">
        <v>1</v>
      </c>
      <c r="B35" s="593" t="s">
        <v>69</v>
      </c>
      <c r="C35" s="594"/>
      <c r="D35" s="594"/>
      <c r="E35" s="594"/>
      <c r="F35" s="594"/>
      <c r="G35" s="594"/>
      <c r="H35" s="594"/>
      <c r="I35" s="595"/>
    </row>
    <row r="36" spans="1:9" ht="16.5" customHeight="1" x14ac:dyDescent="0.2">
      <c r="A36" s="6">
        <v>2</v>
      </c>
      <c r="B36" s="593" t="s">
        <v>70</v>
      </c>
      <c r="C36" s="594"/>
      <c r="D36" s="594"/>
      <c r="E36" s="594"/>
      <c r="F36" s="594"/>
      <c r="G36" s="594"/>
      <c r="H36" s="594"/>
      <c r="I36" s="595"/>
    </row>
    <row r="37" spans="1:9" ht="12.75" customHeight="1" x14ac:dyDescent="0.2">
      <c r="A37" s="6">
        <v>3</v>
      </c>
      <c r="B37" s="593" t="s">
        <v>71</v>
      </c>
      <c r="C37" s="594"/>
      <c r="D37" s="594"/>
      <c r="E37" s="594"/>
      <c r="F37" s="594"/>
      <c r="G37" s="594"/>
      <c r="H37" s="594"/>
      <c r="I37" s="595"/>
    </row>
    <row r="38" spans="1:9" ht="12.75" customHeight="1" x14ac:dyDescent="0.2">
      <c r="A38" s="6"/>
      <c r="B38" s="597" t="s">
        <v>35</v>
      </c>
      <c r="C38" s="598"/>
      <c r="D38" s="598"/>
      <c r="E38" s="598"/>
      <c r="F38" s="598"/>
      <c r="G38" s="598"/>
      <c r="H38" s="598"/>
      <c r="I38" s="599"/>
    </row>
    <row r="39" spans="1:9" ht="12.75" customHeight="1" x14ac:dyDescent="0.2">
      <c r="A39" s="6">
        <v>1</v>
      </c>
      <c r="B39" s="593" t="s">
        <v>72</v>
      </c>
      <c r="C39" s="594"/>
      <c r="D39" s="594"/>
      <c r="E39" s="594"/>
      <c r="F39" s="594"/>
      <c r="G39" s="594"/>
      <c r="H39" s="594"/>
      <c r="I39" s="595"/>
    </row>
    <row r="40" spans="1:9" x14ac:dyDescent="0.2">
      <c r="A40" s="6">
        <v>2</v>
      </c>
      <c r="B40" s="593" t="s">
        <v>73</v>
      </c>
      <c r="C40" s="594"/>
      <c r="D40" s="594"/>
      <c r="E40" s="594"/>
      <c r="F40" s="594"/>
      <c r="G40" s="594"/>
      <c r="H40" s="594"/>
      <c r="I40" s="595"/>
    </row>
    <row r="45" spans="1:9" s="7" customFormat="1" ht="12" x14ac:dyDescent="0.2">
      <c r="A45" s="3" t="s">
        <v>44</v>
      </c>
    </row>
  </sheetData>
  <mergeCells count="39">
    <mergeCell ref="B32:I32"/>
    <mergeCell ref="B30:I30"/>
    <mergeCell ref="B40:I40"/>
    <mergeCell ref="B29:I29"/>
    <mergeCell ref="B34:I34"/>
    <mergeCell ref="B35:I35"/>
    <mergeCell ref="B36:I36"/>
    <mergeCell ref="B37:I37"/>
    <mergeCell ref="B38:I38"/>
    <mergeCell ref="B39:I39"/>
    <mergeCell ref="B31:I31"/>
    <mergeCell ref="B33:I33"/>
    <mergeCell ref="B20:I20"/>
    <mergeCell ref="B21:I21"/>
    <mergeCell ref="B23:I23"/>
    <mergeCell ref="B26:I26"/>
    <mergeCell ref="B28:I28"/>
    <mergeCell ref="B22:I22"/>
    <mergeCell ref="B25:I25"/>
    <mergeCell ref="B24:I24"/>
    <mergeCell ref="B27:I27"/>
    <mergeCell ref="B19:I19"/>
    <mergeCell ref="B8:I8"/>
    <mergeCell ref="B9:I9"/>
    <mergeCell ref="B10:I10"/>
    <mergeCell ref="B12:I12"/>
    <mergeCell ref="B14:I14"/>
    <mergeCell ref="B16:I16"/>
    <mergeCell ref="B11:I11"/>
    <mergeCell ref="B13:I13"/>
    <mergeCell ref="B17:I17"/>
    <mergeCell ref="B15:I15"/>
    <mergeCell ref="B18:I18"/>
    <mergeCell ref="B7:I7"/>
    <mergeCell ref="A1:I1"/>
    <mergeCell ref="B3:I3"/>
    <mergeCell ref="B4:I4"/>
    <mergeCell ref="B5:I5"/>
    <mergeCell ref="B6:I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"/>
  <sheetViews>
    <sheetView zoomScale="80" zoomScaleNormal="80" workbookViewId="0">
      <selection activeCell="AP13" sqref="AP13"/>
    </sheetView>
  </sheetViews>
  <sheetFormatPr defaultRowHeight="15" x14ac:dyDescent="0.25"/>
  <cols>
    <col min="1" max="1" width="13.85546875" bestFit="1" customWidth="1"/>
    <col min="2" max="3" width="3.7109375" bestFit="1" customWidth="1"/>
    <col min="4" max="4" width="4.28515625" customWidth="1"/>
    <col min="5" max="33" width="3.7109375" bestFit="1" customWidth="1"/>
    <col min="34" max="34" width="4.28515625" customWidth="1"/>
    <col min="35" max="53" width="3.7109375" bestFit="1" customWidth="1"/>
  </cols>
  <sheetData>
    <row r="1" spans="1:53" ht="15.75" x14ac:dyDescent="0.25">
      <c r="A1" s="614" t="s">
        <v>220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</row>
    <row r="2" spans="1:5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ht="20.25" customHeight="1" x14ac:dyDescent="0.25">
      <c r="A4" s="615" t="s">
        <v>221</v>
      </c>
      <c r="B4" s="611" t="s">
        <v>222</v>
      </c>
      <c r="C4" s="612"/>
      <c r="D4" s="612"/>
      <c r="E4" s="613"/>
      <c r="F4" s="609" t="s">
        <v>223</v>
      </c>
      <c r="G4" s="611" t="s">
        <v>224</v>
      </c>
      <c r="H4" s="612"/>
      <c r="I4" s="613"/>
      <c r="J4" s="609" t="s">
        <v>225</v>
      </c>
      <c r="K4" s="611" t="s">
        <v>226</v>
      </c>
      <c r="L4" s="612"/>
      <c r="M4" s="613"/>
      <c r="N4" s="28"/>
      <c r="O4" s="611" t="s">
        <v>227</v>
      </c>
      <c r="P4" s="612"/>
      <c r="Q4" s="612"/>
      <c r="R4" s="613"/>
      <c r="S4" s="609" t="s">
        <v>228</v>
      </c>
      <c r="T4" s="611" t="s">
        <v>229</v>
      </c>
      <c r="U4" s="612"/>
      <c r="V4" s="613"/>
      <c r="W4" s="609" t="s">
        <v>230</v>
      </c>
      <c r="X4" s="611" t="s">
        <v>231</v>
      </c>
      <c r="Y4" s="612"/>
      <c r="Z4" s="613"/>
      <c r="AA4" s="609" t="s">
        <v>232</v>
      </c>
      <c r="AB4" s="611" t="s">
        <v>233</v>
      </c>
      <c r="AC4" s="612"/>
      <c r="AD4" s="612"/>
      <c r="AE4" s="613"/>
      <c r="AF4" s="609" t="s">
        <v>234</v>
      </c>
      <c r="AG4" s="611" t="s">
        <v>235</v>
      </c>
      <c r="AH4" s="612"/>
      <c r="AI4" s="613"/>
      <c r="AJ4" s="609" t="s">
        <v>236</v>
      </c>
      <c r="AK4" s="611" t="s">
        <v>237</v>
      </c>
      <c r="AL4" s="612"/>
      <c r="AM4" s="612"/>
      <c r="AN4" s="613"/>
      <c r="AO4" s="611" t="s">
        <v>238</v>
      </c>
      <c r="AP4" s="612"/>
      <c r="AQ4" s="612"/>
      <c r="AR4" s="613"/>
      <c r="AS4" s="609" t="s">
        <v>239</v>
      </c>
      <c r="AT4" s="611" t="s">
        <v>240</v>
      </c>
      <c r="AU4" s="612"/>
      <c r="AV4" s="613"/>
      <c r="AW4" s="609" t="s">
        <v>241</v>
      </c>
      <c r="AX4" s="611" t="s">
        <v>242</v>
      </c>
      <c r="AY4" s="612"/>
      <c r="AZ4" s="612"/>
      <c r="BA4" s="613"/>
    </row>
    <row r="5" spans="1:53" ht="60.75" customHeight="1" x14ac:dyDescent="0.25">
      <c r="A5" s="616"/>
      <c r="B5" s="29" t="s">
        <v>243</v>
      </c>
      <c r="C5" s="29" t="s">
        <v>244</v>
      </c>
      <c r="D5" s="29" t="s">
        <v>245</v>
      </c>
      <c r="E5" s="29" t="s">
        <v>246</v>
      </c>
      <c r="F5" s="610"/>
      <c r="G5" s="29" t="s">
        <v>247</v>
      </c>
      <c r="H5" s="29" t="s">
        <v>248</v>
      </c>
      <c r="I5" s="29" t="s">
        <v>249</v>
      </c>
      <c r="J5" s="610"/>
      <c r="K5" s="29" t="s">
        <v>250</v>
      </c>
      <c r="L5" s="29" t="s">
        <v>251</v>
      </c>
      <c r="M5" s="29" t="s">
        <v>252</v>
      </c>
      <c r="N5" s="29" t="s">
        <v>253</v>
      </c>
      <c r="O5" s="29" t="s">
        <v>243</v>
      </c>
      <c r="P5" s="29" t="s">
        <v>244</v>
      </c>
      <c r="Q5" s="29" t="s">
        <v>245</v>
      </c>
      <c r="R5" s="29" t="s">
        <v>246</v>
      </c>
      <c r="S5" s="610"/>
      <c r="T5" s="29" t="s">
        <v>254</v>
      </c>
      <c r="U5" s="29" t="s">
        <v>255</v>
      </c>
      <c r="V5" s="29" t="s">
        <v>256</v>
      </c>
      <c r="W5" s="610"/>
      <c r="X5" s="29" t="s">
        <v>257</v>
      </c>
      <c r="Y5" s="29" t="s">
        <v>258</v>
      </c>
      <c r="Z5" s="29" t="s">
        <v>259</v>
      </c>
      <c r="AA5" s="610"/>
      <c r="AB5" s="29" t="s">
        <v>257</v>
      </c>
      <c r="AC5" s="29" t="s">
        <v>258</v>
      </c>
      <c r="AD5" s="29" t="s">
        <v>259</v>
      </c>
      <c r="AE5" s="29" t="s">
        <v>260</v>
      </c>
      <c r="AF5" s="610"/>
      <c r="AG5" s="29" t="s">
        <v>261</v>
      </c>
      <c r="AH5" s="29" t="s">
        <v>248</v>
      </c>
      <c r="AI5" s="29" t="s">
        <v>249</v>
      </c>
      <c r="AJ5" s="610"/>
      <c r="AK5" s="29" t="s">
        <v>262</v>
      </c>
      <c r="AL5" s="29" t="s">
        <v>263</v>
      </c>
      <c r="AM5" s="29" t="s">
        <v>264</v>
      </c>
      <c r="AN5" s="29" t="s">
        <v>265</v>
      </c>
      <c r="AO5" s="29" t="s">
        <v>243</v>
      </c>
      <c r="AP5" s="29" t="s">
        <v>244</v>
      </c>
      <c r="AQ5" s="29" t="s">
        <v>245</v>
      </c>
      <c r="AR5" s="29" t="s">
        <v>246</v>
      </c>
      <c r="AS5" s="610"/>
      <c r="AT5" s="29" t="s">
        <v>247</v>
      </c>
      <c r="AU5" s="29" t="s">
        <v>248</v>
      </c>
      <c r="AV5" s="29" t="s">
        <v>249</v>
      </c>
      <c r="AW5" s="610"/>
      <c r="AX5" s="29" t="s">
        <v>250</v>
      </c>
      <c r="AY5" s="29" t="s">
        <v>251</v>
      </c>
      <c r="AZ5" s="29" t="s">
        <v>252</v>
      </c>
      <c r="BA5" s="29" t="s">
        <v>266</v>
      </c>
    </row>
    <row r="6" spans="1:53" x14ac:dyDescent="0.25">
      <c r="A6" s="61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  <c r="Y6" s="30">
        <v>24</v>
      </c>
      <c r="Z6" s="30">
        <v>25</v>
      </c>
      <c r="AA6" s="30">
        <v>26</v>
      </c>
      <c r="AB6" s="30">
        <v>27</v>
      </c>
      <c r="AC6" s="30">
        <v>28</v>
      </c>
      <c r="AD6" s="30">
        <v>29</v>
      </c>
      <c r="AE6" s="30">
        <v>30</v>
      </c>
      <c r="AF6" s="30">
        <v>31</v>
      </c>
      <c r="AG6" s="30">
        <v>32</v>
      </c>
      <c r="AH6" s="30">
        <v>33</v>
      </c>
      <c r="AI6" s="30">
        <v>34</v>
      </c>
      <c r="AJ6" s="30">
        <v>35</v>
      </c>
      <c r="AK6" s="30">
        <v>36</v>
      </c>
      <c r="AL6" s="30">
        <v>37</v>
      </c>
      <c r="AM6" s="30">
        <v>38</v>
      </c>
      <c r="AN6" s="30">
        <v>39</v>
      </c>
      <c r="AO6" s="30">
        <v>40</v>
      </c>
      <c r="AP6" s="30">
        <v>41</v>
      </c>
      <c r="AQ6" s="30">
        <v>42</v>
      </c>
      <c r="AR6" s="30">
        <v>43</v>
      </c>
      <c r="AS6" s="30">
        <v>44</v>
      </c>
      <c r="AT6" s="30">
        <v>45</v>
      </c>
      <c r="AU6" s="30">
        <v>46</v>
      </c>
      <c r="AV6" s="30">
        <v>47</v>
      </c>
      <c r="AW6" s="30">
        <v>48</v>
      </c>
      <c r="AX6" s="30">
        <v>49</v>
      </c>
      <c r="AY6" s="30">
        <v>50</v>
      </c>
      <c r="AZ6" s="30">
        <v>51</v>
      </c>
      <c r="BA6" s="30">
        <v>52</v>
      </c>
    </row>
    <row r="7" spans="1:53" x14ac:dyDescent="0.25">
      <c r="A7" s="606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7"/>
      <c r="AP7" s="607"/>
      <c r="AQ7" s="607"/>
      <c r="AR7" s="607"/>
      <c r="AS7" s="607"/>
      <c r="AT7" s="607"/>
      <c r="AU7" s="607"/>
      <c r="AV7" s="607"/>
      <c r="AW7" s="607"/>
      <c r="AX7" s="607"/>
      <c r="AY7" s="607"/>
      <c r="AZ7" s="607"/>
      <c r="BA7" s="608"/>
    </row>
    <row r="8" spans="1:53" x14ac:dyDescent="0.25">
      <c r="A8" s="31" t="s">
        <v>267</v>
      </c>
      <c r="B8" s="32"/>
      <c r="C8" s="32"/>
      <c r="D8" s="32"/>
      <c r="E8" s="32"/>
      <c r="F8" s="32"/>
      <c r="G8" s="32"/>
      <c r="H8" s="32"/>
      <c r="I8" s="32">
        <v>1</v>
      </c>
      <c r="J8" s="32">
        <v>7</v>
      </c>
      <c r="K8" s="32"/>
      <c r="L8" s="32"/>
      <c r="M8" s="32"/>
      <c r="N8" s="32"/>
      <c r="O8" s="32"/>
      <c r="P8" s="32"/>
      <c r="Q8" s="32"/>
      <c r="R8" s="32"/>
      <c r="S8" s="33" t="s">
        <v>268</v>
      </c>
      <c r="T8" s="33" t="s">
        <v>268</v>
      </c>
      <c r="U8" s="32"/>
      <c r="V8" s="32"/>
      <c r="W8" s="32"/>
      <c r="X8" s="32"/>
      <c r="Y8" s="32">
        <v>1</v>
      </c>
      <c r="Z8" s="32">
        <v>7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 t="s">
        <v>269</v>
      </c>
      <c r="AM8" s="32" t="s">
        <v>269</v>
      </c>
      <c r="AN8" s="32" t="s">
        <v>269</v>
      </c>
      <c r="AO8" s="32" t="s">
        <v>269</v>
      </c>
      <c r="AP8" s="32" t="s">
        <v>269</v>
      </c>
      <c r="AQ8" s="32" t="s">
        <v>270</v>
      </c>
      <c r="AR8" s="32" t="s">
        <v>270</v>
      </c>
      <c r="AS8" s="33" t="s">
        <v>268</v>
      </c>
      <c r="AT8" s="33" t="s">
        <v>268</v>
      </c>
      <c r="AU8" s="33" t="s">
        <v>268</v>
      </c>
      <c r="AV8" s="33" t="s">
        <v>268</v>
      </c>
      <c r="AW8" s="33" t="s">
        <v>268</v>
      </c>
      <c r="AX8" s="33" t="s">
        <v>268</v>
      </c>
      <c r="AY8" s="33" t="s">
        <v>268</v>
      </c>
      <c r="AZ8" s="33" t="s">
        <v>268</v>
      </c>
      <c r="BA8" s="33" t="s">
        <v>268</v>
      </c>
    </row>
    <row r="9" spans="1:53" x14ac:dyDescent="0.25">
      <c r="A9" s="606"/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8"/>
    </row>
    <row r="10" spans="1:53" x14ac:dyDescent="0.25">
      <c r="A10" s="31" t="s">
        <v>271</v>
      </c>
      <c r="B10" s="32"/>
      <c r="C10" s="32"/>
      <c r="D10" s="32"/>
      <c r="E10" s="32"/>
      <c r="F10" s="32"/>
      <c r="G10" s="32"/>
      <c r="H10" s="32"/>
      <c r="I10" s="32">
        <v>1</v>
      </c>
      <c r="J10" s="32">
        <v>1</v>
      </c>
      <c r="K10" s="32"/>
      <c r="L10" s="32"/>
      <c r="M10" s="32" t="s">
        <v>269</v>
      </c>
      <c r="N10" s="32" t="s">
        <v>269</v>
      </c>
      <c r="O10" s="32" t="s">
        <v>272</v>
      </c>
      <c r="P10" s="32" t="s">
        <v>272</v>
      </c>
      <c r="Q10" s="32" t="s">
        <v>272</v>
      </c>
      <c r="R10" s="32" t="s">
        <v>272</v>
      </c>
      <c r="S10" s="33" t="s">
        <v>268</v>
      </c>
      <c r="T10" s="33" t="s">
        <v>268</v>
      </c>
      <c r="U10" s="32"/>
      <c r="V10" s="32"/>
      <c r="W10" s="32"/>
      <c r="X10" s="32"/>
      <c r="Y10" s="32">
        <v>1</v>
      </c>
      <c r="Z10" s="32">
        <v>5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 t="s">
        <v>272</v>
      </c>
      <c r="AK10" s="32" t="s">
        <v>272</v>
      </c>
      <c r="AL10" s="32" t="s">
        <v>272</v>
      </c>
      <c r="AM10" s="32" t="s">
        <v>272</v>
      </c>
      <c r="AN10" s="32" t="s">
        <v>272</v>
      </c>
      <c r="AO10" s="32" t="s">
        <v>272</v>
      </c>
      <c r="AP10" s="32" t="s">
        <v>272</v>
      </c>
      <c r="AQ10" s="32" t="s">
        <v>270</v>
      </c>
      <c r="AR10" s="32" t="s">
        <v>270</v>
      </c>
      <c r="AS10" s="33" t="s">
        <v>268</v>
      </c>
      <c r="AT10" s="33" t="s">
        <v>268</v>
      </c>
      <c r="AU10" s="33" t="s">
        <v>268</v>
      </c>
      <c r="AV10" s="33" t="s">
        <v>268</v>
      </c>
      <c r="AW10" s="33" t="s">
        <v>268</v>
      </c>
      <c r="AX10" s="33" t="s">
        <v>268</v>
      </c>
      <c r="AY10" s="33" t="s">
        <v>268</v>
      </c>
      <c r="AZ10" s="33" t="s">
        <v>268</v>
      </c>
      <c r="BA10" s="33" t="s">
        <v>268</v>
      </c>
    </row>
    <row r="11" spans="1:53" x14ac:dyDescent="0.25">
      <c r="A11" s="606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7"/>
      <c r="AW11" s="607"/>
      <c r="AX11" s="607"/>
      <c r="AY11" s="607"/>
      <c r="AZ11" s="607"/>
      <c r="BA11" s="608"/>
    </row>
    <row r="12" spans="1:53" x14ac:dyDescent="0.25">
      <c r="A12" s="31" t="s">
        <v>273</v>
      </c>
      <c r="B12" s="32"/>
      <c r="C12" s="32"/>
      <c r="D12" s="32"/>
      <c r="E12" s="32"/>
      <c r="F12" s="32">
        <v>9</v>
      </c>
      <c r="G12" s="32"/>
      <c r="H12" s="32"/>
      <c r="I12" s="32"/>
      <c r="J12" s="32"/>
      <c r="K12" s="32" t="s">
        <v>269</v>
      </c>
      <c r="L12" s="32" t="s">
        <v>269</v>
      </c>
      <c r="M12" s="32" t="s">
        <v>269</v>
      </c>
      <c r="N12" s="32" t="s">
        <v>269</v>
      </c>
      <c r="O12" s="32" t="s">
        <v>332</v>
      </c>
      <c r="P12" s="32" t="s">
        <v>272</v>
      </c>
      <c r="Q12" s="32" t="s">
        <v>272</v>
      </c>
      <c r="R12" s="32" t="s">
        <v>333</v>
      </c>
      <c r="S12" s="33" t="s">
        <v>268</v>
      </c>
      <c r="T12" s="33" t="s">
        <v>268</v>
      </c>
      <c r="U12" s="32"/>
      <c r="V12" s="32"/>
      <c r="W12" s="32"/>
      <c r="X12" s="32"/>
      <c r="Y12" s="32">
        <v>7</v>
      </c>
      <c r="Z12" s="32"/>
      <c r="AA12" s="32"/>
      <c r="AB12" s="32" t="s">
        <v>269</v>
      </c>
      <c r="AC12" s="32" t="s">
        <v>269</v>
      </c>
      <c r="AD12" s="32" t="s">
        <v>269</v>
      </c>
      <c r="AE12" s="32" t="s">
        <v>269</v>
      </c>
      <c r="AF12" s="32" t="s">
        <v>332</v>
      </c>
      <c r="AG12" s="32" t="s">
        <v>272</v>
      </c>
      <c r="AH12" s="32" t="s">
        <v>272</v>
      </c>
      <c r="AI12" s="32" t="s">
        <v>272</v>
      </c>
      <c r="AJ12" s="32" t="s">
        <v>272</v>
      </c>
      <c r="AK12" s="32" t="s">
        <v>272</v>
      </c>
      <c r="AL12" s="32" t="s">
        <v>272</v>
      </c>
      <c r="AM12" s="32" t="s">
        <v>272</v>
      </c>
      <c r="AN12" s="32" t="s">
        <v>272</v>
      </c>
      <c r="AO12" s="32" t="s">
        <v>272</v>
      </c>
      <c r="AP12" s="32" t="s">
        <v>333</v>
      </c>
      <c r="AQ12" s="32" t="s">
        <v>274</v>
      </c>
      <c r="AR12" s="32" t="s">
        <v>274</v>
      </c>
      <c r="AS12" s="32" t="s">
        <v>275</v>
      </c>
      <c r="AT12" s="32" t="s">
        <v>275</v>
      </c>
      <c r="AU12" s="32" t="s">
        <v>275</v>
      </c>
      <c r="AV12" s="32" t="s">
        <v>275</v>
      </c>
      <c r="AW12" s="32" t="s">
        <v>275</v>
      </c>
      <c r="AX12" s="32" t="s">
        <v>275</v>
      </c>
      <c r="AY12" s="32" t="s">
        <v>275</v>
      </c>
      <c r="AZ12" s="32" t="s">
        <v>275</v>
      </c>
      <c r="BA12" s="32" t="s">
        <v>275</v>
      </c>
    </row>
    <row r="13" spans="1:53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x14ac:dyDescent="0.25">
      <c r="A14" s="34" t="s">
        <v>276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x14ac:dyDescent="0.25">
      <c r="A16" s="27"/>
      <c r="B16" s="35">
        <v>16</v>
      </c>
      <c r="C16" s="27"/>
      <c r="D16" s="27" t="s">
        <v>277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2" t="s">
        <v>269</v>
      </c>
      <c r="AG16" s="27"/>
      <c r="AH16" s="27" t="s">
        <v>4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x14ac:dyDescent="0.25">
      <c r="A18" s="27"/>
      <c r="B18" s="33" t="s">
        <v>268</v>
      </c>
      <c r="C18" s="27"/>
      <c r="D18" s="27" t="s">
        <v>7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32" t="s">
        <v>272</v>
      </c>
      <c r="AG18" s="27"/>
      <c r="AH18" s="27" t="s">
        <v>278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x14ac:dyDescent="0.25">
      <c r="A20" s="27"/>
      <c r="B20" s="32" t="s">
        <v>270</v>
      </c>
      <c r="C20" s="27"/>
      <c r="D20" s="27" t="s">
        <v>279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2" t="s">
        <v>274</v>
      </c>
      <c r="AG20" s="27"/>
      <c r="AH20" s="27" t="s">
        <v>75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x14ac:dyDescent="0.25">
      <c r="A22" s="27"/>
      <c r="B22" s="32" t="s">
        <v>275</v>
      </c>
      <c r="C22" s="27"/>
      <c r="D22" s="27" t="s">
        <v>280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6"/>
      <c r="AG22" s="27"/>
      <c r="AH22" s="36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</sheetData>
  <mergeCells count="26">
    <mergeCell ref="A1:BA1"/>
    <mergeCell ref="A4:A6"/>
    <mergeCell ref="B4:E4"/>
    <mergeCell ref="F4:F5"/>
    <mergeCell ref="G4:I4"/>
    <mergeCell ref="J4:J5"/>
    <mergeCell ref="K4:M4"/>
    <mergeCell ref="O4:R4"/>
    <mergeCell ref="S4:S5"/>
    <mergeCell ref="T4:V4"/>
    <mergeCell ref="AX4:BA4"/>
    <mergeCell ref="A7:BA7"/>
    <mergeCell ref="A9:BA9"/>
    <mergeCell ref="A11:BA11"/>
    <mergeCell ref="AJ4:AJ5"/>
    <mergeCell ref="AK4:AN4"/>
    <mergeCell ref="AO4:AR4"/>
    <mergeCell ref="AS4:AS5"/>
    <mergeCell ref="AT4:AV4"/>
    <mergeCell ref="AW4:AW5"/>
    <mergeCell ref="W4:W5"/>
    <mergeCell ref="X4:Z4"/>
    <mergeCell ref="AA4:AA5"/>
    <mergeCell ref="AB4:AE4"/>
    <mergeCell ref="AF4:AF5"/>
    <mergeCell ref="AG4:AI4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4" sqref="B14:I14"/>
    </sheetView>
  </sheetViews>
  <sheetFormatPr defaultRowHeight="15" x14ac:dyDescent="0.25"/>
  <sheetData>
    <row r="1" spans="1:9" ht="24.75" customHeight="1" x14ac:dyDescent="0.25">
      <c r="A1" s="627" t="s">
        <v>306</v>
      </c>
      <c r="B1" s="627"/>
      <c r="C1" s="627"/>
      <c r="D1" s="627"/>
      <c r="E1" s="627"/>
      <c r="F1" s="627"/>
      <c r="G1" s="627"/>
      <c r="H1" s="627"/>
      <c r="I1" s="627"/>
    </row>
    <row r="2" spans="1:9" ht="15.75" thickBot="1" x14ac:dyDescent="0.3">
      <c r="A2" s="290"/>
      <c r="B2" s="291"/>
      <c r="C2" s="47"/>
      <c r="D2" s="47"/>
      <c r="E2" s="47"/>
      <c r="F2" s="47"/>
      <c r="G2" s="47"/>
      <c r="H2" s="47"/>
      <c r="I2" s="47"/>
    </row>
    <row r="3" spans="1:9" ht="15" customHeight="1" x14ac:dyDescent="0.25">
      <c r="A3" s="313" t="s">
        <v>29</v>
      </c>
      <c r="B3" s="628" t="s">
        <v>30</v>
      </c>
      <c r="C3" s="629"/>
      <c r="D3" s="629"/>
      <c r="E3" s="629"/>
      <c r="F3" s="629"/>
      <c r="G3" s="629"/>
      <c r="H3" s="629"/>
      <c r="I3" s="630"/>
    </row>
    <row r="4" spans="1:9" ht="15" customHeight="1" x14ac:dyDescent="0.25">
      <c r="A4" s="314"/>
      <c r="B4" s="621" t="s">
        <v>159</v>
      </c>
      <c r="C4" s="622"/>
      <c r="D4" s="622"/>
      <c r="E4" s="622"/>
      <c r="F4" s="622"/>
      <c r="G4" s="622"/>
      <c r="H4" s="622"/>
      <c r="I4" s="623"/>
    </row>
    <row r="5" spans="1:9" ht="15" customHeight="1" x14ac:dyDescent="0.25">
      <c r="A5" s="314">
        <v>1</v>
      </c>
      <c r="B5" s="624" t="s">
        <v>46</v>
      </c>
      <c r="C5" s="625"/>
      <c r="D5" s="625"/>
      <c r="E5" s="625"/>
      <c r="F5" s="625"/>
      <c r="G5" s="625"/>
      <c r="H5" s="625"/>
      <c r="I5" s="626"/>
    </row>
    <row r="6" spans="1:9" x14ac:dyDescent="0.25">
      <c r="A6" s="314">
        <v>2</v>
      </c>
      <c r="B6" s="624" t="s">
        <v>160</v>
      </c>
      <c r="C6" s="625"/>
      <c r="D6" s="625"/>
      <c r="E6" s="625"/>
      <c r="F6" s="625"/>
      <c r="G6" s="625"/>
      <c r="H6" s="625"/>
      <c r="I6" s="626"/>
    </row>
    <row r="7" spans="1:9" ht="15" customHeight="1" x14ac:dyDescent="0.25">
      <c r="A7" s="314">
        <v>3</v>
      </c>
      <c r="B7" s="624" t="s">
        <v>47</v>
      </c>
      <c r="C7" s="625"/>
      <c r="D7" s="625"/>
      <c r="E7" s="625"/>
      <c r="F7" s="625"/>
      <c r="G7" s="625"/>
      <c r="H7" s="625"/>
      <c r="I7" s="626"/>
    </row>
    <row r="8" spans="1:9" ht="15" customHeight="1" x14ac:dyDescent="0.25">
      <c r="A8" s="314">
        <v>4</v>
      </c>
      <c r="B8" s="624" t="s">
        <v>161</v>
      </c>
      <c r="C8" s="625"/>
      <c r="D8" s="625"/>
      <c r="E8" s="625"/>
      <c r="F8" s="625"/>
      <c r="G8" s="625"/>
      <c r="H8" s="625"/>
      <c r="I8" s="626"/>
    </row>
    <row r="9" spans="1:9" ht="15" customHeight="1" x14ac:dyDescent="0.25">
      <c r="A9" s="314">
        <v>5</v>
      </c>
      <c r="B9" s="624" t="s">
        <v>48</v>
      </c>
      <c r="C9" s="625"/>
      <c r="D9" s="625"/>
      <c r="E9" s="625"/>
      <c r="F9" s="625"/>
      <c r="G9" s="625"/>
      <c r="H9" s="625"/>
      <c r="I9" s="626"/>
    </row>
    <row r="10" spans="1:9" x14ac:dyDescent="0.25">
      <c r="A10" s="314">
        <v>6</v>
      </c>
      <c r="B10" s="624" t="s">
        <v>50</v>
      </c>
      <c r="C10" s="625"/>
      <c r="D10" s="625"/>
      <c r="E10" s="625"/>
      <c r="F10" s="625"/>
      <c r="G10" s="625"/>
      <c r="H10" s="625"/>
      <c r="I10" s="626"/>
    </row>
    <row r="11" spans="1:9" ht="15" customHeight="1" x14ac:dyDescent="0.25">
      <c r="A11" s="314">
        <v>7</v>
      </c>
      <c r="B11" s="624" t="s">
        <v>162</v>
      </c>
      <c r="C11" s="625"/>
      <c r="D11" s="625"/>
      <c r="E11" s="625"/>
      <c r="F11" s="625"/>
      <c r="G11" s="625"/>
      <c r="H11" s="625"/>
      <c r="I11" s="626"/>
    </row>
    <row r="12" spans="1:9" ht="15" customHeight="1" x14ac:dyDescent="0.25">
      <c r="A12" s="314">
        <v>8</v>
      </c>
      <c r="B12" s="624" t="s">
        <v>163</v>
      </c>
      <c r="C12" s="625"/>
      <c r="D12" s="625"/>
      <c r="E12" s="625"/>
      <c r="F12" s="625"/>
      <c r="G12" s="625"/>
      <c r="H12" s="625"/>
      <c r="I12" s="626"/>
    </row>
    <row r="13" spans="1:9" x14ac:dyDescent="0.25">
      <c r="A13" s="314">
        <v>9</v>
      </c>
      <c r="B13" s="624" t="s">
        <v>164</v>
      </c>
      <c r="C13" s="625"/>
      <c r="D13" s="625"/>
      <c r="E13" s="625"/>
      <c r="F13" s="625"/>
      <c r="G13" s="625"/>
      <c r="H13" s="625"/>
      <c r="I13" s="626"/>
    </row>
    <row r="14" spans="1:9" x14ac:dyDescent="0.25">
      <c r="A14" s="314">
        <v>10</v>
      </c>
      <c r="B14" s="624" t="s">
        <v>165</v>
      </c>
      <c r="C14" s="625"/>
      <c r="D14" s="625"/>
      <c r="E14" s="625"/>
      <c r="F14" s="625"/>
      <c r="G14" s="625"/>
      <c r="H14" s="625"/>
      <c r="I14" s="626"/>
    </row>
    <row r="15" spans="1:9" ht="15" customHeight="1" x14ac:dyDescent="0.25">
      <c r="A15" s="314">
        <v>11</v>
      </c>
      <c r="B15" s="624" t="s">
        <v>166</v>
      </c>
      <c r="C15" s="625"/>
      <c r="D15" s="625"/>
      <c r="E15" s="625"/>
      <c r="F15" s="625"/>
      <c r="G15" s="625"/>
      <c r="H15" s="625"/>
      <c r="I15" s="626"/>
    </row>
    <row r="16" spans="1:9" x14ac:dyDescent="0.25">
      <c r="A16" s="314">
        <v>12</v>
      </c>
      <c r="B16" s="624" t="s">
        <v>167</v>
      </c>
      <c r="C16" s="625"/>
      <c r="D16" s="625"/>
      <c r="E16" s="625"/>
      <c r="F16" s="625"/>
      <c r="G16" s="625"/>
      <c r="H16" s="625"/>
      <c r="I16" s="626"/>
    </row>
    <row r="17" spans="1:9" ht="15" customHeight="1" x14ac:dyDescent="0.25">
      <c r="A17" s="314">
        <v>13</v>
      </c>
      <c r="B17" s="624" t="s">
        <v>284</v>
      </c>
      <c r="C17" s="625"/>
      <c r="D17" s="625"/>
      <c r="E17" s="625"/>
      <c r="F17" s="625"/>
      <c r="G17" s="625"/>
      <c r="H17" s="625"/>
      <c r="I17" s="626"/>
    </row>
    <row r="18" spans="1:9" ht="15" customHeight="1" x14ac:dyDescent="0.25">
      <c r="A18" s="314">
        <v>14</v>
      </c>
      <c r="B18" s="624" t="s">
        <v>168</v>
      </c>
      <c r="C18" s="625"/>
      <c r="D18" s="625"/>
      <c r="E18" s="625"/>
      <c r="F18" s="625"/>
      <c r="G18" s="625"/>
      <c r="H18" s="625"/>
      <c r="I18" s="626"/>
    </row>
    <row r="19" spans="1:9" ht="15" customHeight="1" x14ac:dyDescent="0.25">
      <c r="A19" s="314">
        <v>15</v>
      </c>
      <c r="B19" s="624" t="s">
        <v>169</v>
      </c>
      <c r="C19" s="625"/>
      <c r="D19" s="625"/>
      <c r="E19" s="625"/>
      <c r="F19" s="625"/>
      <c r="G19" s="625"/>
      <c r="H19" s="625"/>
      <c r="I19" s="626"/>
    </row>
    <row r="20" spans="1:9" ht="15" customHeight="1" x14ac:dyDescent="0.25">
      <c r="A20" s="314"/>
      <c r="B20" s="621" t="s">
        <v>170</v>
      </c>
      <c r="C20" s="622"/>
      <c r="D20" s="622"/>
      <c r="E20" s="622"/>
      <c r="F20" s="622"/>
      <c r="G20" s="622"/>
      <c r="H20" s="622"/>
      <c r="I20" s="623"/>
    </row>
    <row r="21" spans="1:9" ht="15" customHeight="1" x14ac:dyDescent="0.25">
      <c r="A21" s="314">
        <v>1</v>
      </c>
      <c r="B21" s="624" t="s">
        <v>55</v>
      </c>
      <c r="C21" s="625"/>
      <c r="D21" s="625"/>
      <c r="E21" s="625"/>
      <c r="F21" s="625"/>
      <c r="G21" s="625"/>
      <c r="H21" s="625"/>
      <c r="I21" s="626"/>
    </row>
    <row r="22" spans="1:9" ht="15" customHeight="1" x14ac:dyDescent="0.25">
      <c r="A22" s="314"/>
      <c r="B22" s="621" t="s">
        <v>171</v>
      </c>
      <c r="C22" s="622"/>
      <c r="D22" s="622"/>
      <c r="E22" s="622"/>
      <c r="F22" s="622"/>
      <c r="G22" s="622"/>
      <c r="H22" s="622"/>
      <c r="I22" s="623"/>
    </row>
    <row r="23" spans="1:9" ht="15" customHeight="1" x14ac:dyDescent="0.25">
      <c r="A23" s="314">
        <v>1</v>
      </c>
      <c r="B23" s="624" t="s">
        <v>285</v>
      </c>
      <c r="C23" s="625"/>
      <c r="D23" s="625"/>
      <c r="E23" s="625"/>
      <c r="F23" s="625"/>
      <c r="G23" s="625"/>
      <c r="H23" s="625"/>
      <c r="I23" s="626"/>
    </row>
    <row r="24" spans="1:9" ht="15" customHeight="1" x14ac:dyDescent="0.25">
      <c r="A24" s="314">
        <v>2</v>
      </c>
      <c r="B24" s="624" t="s">
        <v>172</v>
      </c>
      <c r="C24" s="625"/>
      <c r="D24" s="625"/>
      <c r="E24" s="625"/>
      <c r="F24" s="625"/>
      <c r="G24" s="625"/>
      <c r="H24" s="625"/>
      <c r="I24" s="626"/>
    </row>
    <row r="25" spans="1:9" ht="15" customHeight="1" x14ac:dyDescent="0.25">
      <c r="A25" s="314"/>
      <c r="B25" s="621" t="s">
        <v>34</v>
      </c>
      <c r="C25" s="622"/>
      <c r="D25" s="622"/>
      <c r="E25" s="622"/>
      <c r="F25" s="622"/>
      <c r="G25" s="622"/>
      <c r="H25" s="622"/>
      <c r="I25" s="623"/>
    </row>
    <row r="26" spans="1:9" ht="15" customHeight="1" x14ac:dyDescent="0.25">
      <c r="A26" s="314">
        <v>1</v>
      </c>
      <c r="B26" s="624" t="s">
        <v>173</v>
      </c>
      <c r="C26" s="625"/>
      <c r="D26" s="625"/>
      <c r="E26" s="625"/>
      <c r="F26" s="625"/>
      <c r="G26" s="625"/>
      <c r="H26" s="625"/>
      <c r="I26" s="626"/>
    </row>
    <row r="27" spans="1:9" x14ac:dyDescent="0.25">
      <c r="A27" s="125"/>
      <c r="B27" s="621" t="s">
        <v>35</v>
      </c>
      <c r="C27" s="622"/>
      <c r="D27" s="622"/>
      <c r="E27" s="622"/>
      <c r="F27" s="622"/>
      <c r="G27" s="622"/>
      <c r="H27" s="622"/>
      <c r="I27" s="623"/>
    </row>
    <row r="28" spans="1:9" ht="15" customHeight="1" x14ac:dyDescent="0.25">
      <c r="A28" s="314">
        <v>1</v>
      </c>
      <c r="B28" s="624" t="s">
        <v>174</v>
      </c>
      <c r="C28" s="625"/>
      <c r="D28" s="625"/>
      <c r="E28" s="625"/>
      <c r="F28" s="625"/>
      <c r="G28" s="625"/>
      <c r="H28" s="625"/>
      <c r="I28" s="626"/>
    </row>
    <row r="29" spans="1:9" ht="15" customHeight="1" thickBot="1" x14ac:dyDescent="0.3">
      <c r="A29" s="315">
        <v>2</v>
      </c>
      <c r="B29" s="618" t="s">
        <v>73</v>
      </c>
      <c r="C29" s="619"/>
      <c r="D29" s="619"/>
      <c r="E29" s="619"/>
      <c r="F29" s="619"/>
      <c r="G29" s="619"/>
      <c r="H29" s="619"/>
      <c r="I29" s="620"/>
    </row>
  </sheetData>
  <mergeCells count="28">
    <mergeCell ref="B12:I12"/>
    <mergeCell ref="B13:I13"/>
    <mergeCell ref="B14:I14"/>
    <mergeCell ref="B15:I15"/>
    <mergeCell ref="B16:I16"/>
    <mergeCell ref="B7:I7"/>
    <mergeCell ref="B8:I8"/>
    <mergeCell ref="B9:I9"/>
    <mergeCell ref="B10:I10"/>
    <mergeCell ref="B11:I11"/>
    <mergeCell ref="A1:I1"/>
    <mergeCell ref="B3:I3"/>
    <mergeCell ref="B4:I4"/>
    <mergeCell ref="B5:I5"/>
    <mergeCell ref="B6:I6"/>
    <mergeCell ref="B17:I17"/>
    <mergeCell ref="B18:I18"/>
    <mergeCell ref="B26:I26"/>
    <mergeCell ref="B27:I27"/>
    <mergeCell ref="B28:I28"/>
    <mergeCell ref="B19:I19"/>
    <mergeCell ref="B29:I29"/>
    <mergeCell ref="B20:I20"/>
    <mergeCell ref="B21:I21"/>
    <mergeCell ref="B22:I22"/>
    <mergeCell ref="B23:I23"/>
    <mergeCell ref="B24:I24"/>
    <mergeCell ref="B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Пояснительная записка</vt:lpstr>
      <vt:lpstr>План учебного процесса</vt:lpstr>
      <vt:lpstr>Кабинеты</vt:lpstr>
      <vt:lpstr>Календарный график</vt:lpstr>
      <vt:lpstr>Лист1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lastModifiedBy>Ольга</cp:lastModifiedBy>
  <cp:lastPrinted>2020-08-24T11:20:17Z</cp:lastPrinted>
  <dcterms:created xsi:type="dcterms:W3CDTF">2011-02-15T21:15:57Z</dcterms:created>
  <dcterms:modified xsi:type="dcterms:W3CDTF">2020-08-24T12:21:39Z</dcterms:modified>
</cp:coreProperties>
</file>